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CLOUD\Dropbox\GIOCHI\WARHAMMER\MORDHEIM\CAMPAGNA_2019\GIOCATORI\PP_ORCHI\"/>
    </mc:Choice>
  </mc:AlternateContent>
  <xr:revisionPtr revIDLastSave="0" documentId="13_ncr:1_{770FD724-8649-4232-B11A-AD27441C7EBB}" xr6:coauthVersionLast="41" xr6:coauthVersionMax="41" xr10:uidLastSave="{00000000-0000-0000-0000-000000000000}"/>
  <bookViews>
    <workbookView xWindow="-120" yWindow="-120" windowWidth="25440" windowHeight="1539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workbook>
</file>

<file path=xl/calcChain.xml><?xml version="1.0" encoding="utf-8"?>
<calcChain xmlns="http://schemas.openxmlformats.org/spreadsheetml/2006/main">
  <c r="F19" i="3" l="1"/>
  <c r="F17" i="3" l="1"/>
  <c r="F16" i="3"/>
  <c r="F15" i="3"/>
  <c r="F18" i="3"/>
  <c r="F14"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<sst xmlns="http://schemas.openxmlformats.org/spreadsheetml/2006/main" count="444" uniqueCount="96">
  <si>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</si>
  <si>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</si>
  <si>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</si>
  <si>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</si>
  <si>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</si>
  <si>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</si>
  <si>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</si>
  <si>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</si>
  <si>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</si>
  <si>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</si>
  <si>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</si>
  <si>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</si>
  <si>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</si>
  <si>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</si>
  <si>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</si>
  <si>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</si>
  <si>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</si>
  <si>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</si>
  <si>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</si>
  <si>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</si>
  <si>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</si>
  <si>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</si>
  <si>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</si>
  <si>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</si>
  <si>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</si>
  <si>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</si>
  <si>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</si>
  <si>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</si>
  <si>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</si>
  <si>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</si>
  <si>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</si>
  <si>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</si>
  <si>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</si>
  <si>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</si>
  <si>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</si>
  <si>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</si>
  <si>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</si>
  <si>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</si>
  <si>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</si>
  <si>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</si>
  <si>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</si>
  <si>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</si>
  <si>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</si>
  <si>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</si>
  <si>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</si>
  <si>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</si>
  <si>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</si>
  <si>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</si>
  <si>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</si>
  <si>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</si>
  <si>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</si>
  <si>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</si>
  <si>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</si>
  <si>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</si>
  <si>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</si>
  <si>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</si>
  <si>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</si>
  <si>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Butcher Skulls</t>
  </si>
  <si>
    <t>Orchi e Goblin</t>
  </si>
  <si>
    <t>Boss</t>
  </si>
  <si>
    <t>X</t>
  </si>
  <si>
    <t>Leader</t>
  </si>
  <si>
    <t>Pugnale</t>
  </si>
  <si>
    <t>Arco</t>
  </si>
  <si>
    <t>Mago (Waaagh!)</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</si>
  <si>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</si>
  <si>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</si>
  <si>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</si>
  <si>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</si>
  <si>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</si>
  <si>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</si>
  <si>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</si>
  <si>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</si>
  <si>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</si>
  <si>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</si>
  <si>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</si>
  <si>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</si>
  <si>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</si>
  <si>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</si>
  <si>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</si>
  <si>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</si>
  <si>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</si>
  <si>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</si>
  <si>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</si>
  <si>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Skrak e Skrok</t>
  </si>
  <si>
    <t>Gnak e Gnok</t>
  </si>
  <si>
    <t>Smamm</t>
  </si>
  <si>
    <t>Ghark Mort</t>
  </si>
  <si>
    <t>Grorr</t>
  </si>
  <si>
    <t>Grankisk</t>
  </si>
  <si>
    <t>Knirr e Knorr</t>
  </si>
  <si>
    <t>Zpakkaclub</t>
  </si>
  <si>
    <t>Baztonatori</t>
  </si>
  <si>
    <t>Bestiacce</t>
  </si>
  <si>
    <t>.</t>
  </si>
  <si>
    <t xml:space="preserve">Il capoclan Gunnug era scontento dell’operato del suo braccio destro Ghark Mort, avevano fallito nella conquista della città dannata, il piccolo commando preparato aveva seminato distruzione e morte anche e forse soprattutto tra i suoi stessi ranghi.
Solamente l’aver convinto il suo capo di aver sgominato un gruppo di tappi, il Clan Chiomarossa, fermò la sua mannaia “ah zì? Bene, qualcoza di buono zai farlo, tezta marcia! Ze non zai conquiztare niente io zaputo che c’è un altro gruppo di tappi che vuole andare a Mordheim, puoi penzarci tu?”
“Zubito Zignore!” grugnì Ghark Mort, sapendo che poco c’entrava con la scomparsa dei Nani…
“Zappi che ze tu torni zenza bottino io ti ztacca la tezta” intimò Gunnug.
Con gli stessi con cui era arrivato Ghark Mort fece ritorno alla Città dei Dannati, pronto per reclamarla per i Pelleverde o almeno per fare un gran casino!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</si>
</sst>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s>
  <cellStyleXfs count="1">
    <xf numFmtId="0" fontId="0" fillId="0" borderId="0"/>
  </cellStyleXfs>
  <cellXfs count="21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Alignment="1">
      <alignment vertical="center"/>
    </xf>
    <xf numFmtId="0" fontId="30" fillId="0" borderId="0" xfId="0" applyFont="1" applyAlignment="1">
      <alignment wrapText="1"/>
    </xf>
    <xf numFmtId="0" fontId="27" fillId="0" borderId="0" xfId="0" applyFont="1" applyAlignment="1">
      <alignment horizontal="center" wrapText="1"/>
    </xf>
    <xf numFmtId="0" fontId="30" fillId="0" borderId="0" xfId="0" applyFont="1"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Alignment="1">
      <alignment horizontal="center"/>
    </xf>
    <xf numFmtId="0" fontId="10" fillId="0" borderId="18"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30" fillId="0" borderId="20" xfId="0" applyFont="1" applyBorder="1" applyAlignment="1">
      <alignment horizontal="left" wrapText="1"/>
    </xf>
    <xf numFmtId="0" fontId="30" fillId="0" borderId="72" xfId="0" applyFont="1" applyBorder="1" applyAlignment="1">
      <alignment horizontal="left" wrapText="1"/>
    </xf>
    <xf numFmtId="0" fontId="30" fillId="0" borderId="0" xfId="0" applyFont="1" applyAlignment="1">
      <alignment horizontal="left" wrapText="1"/>
    </xf>
    <xf numFmtId="0" fontId="30" fillId="0" borderId="73" xfId="0" applyFont="1" applyBorder="1" applyAlignment="1">
      <alignment horizontal="left" wrapText="1"/>
    </xf>
    <xf numFmtId="0" fontId="0" fillId="0" borderId="20" xfId="0"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B9" sqref="B9"/>
    </sheetView>
  </sheetViews>
  <sheetFormatPr defaultRowHeight="12.75" x14ac:dyDescent="0.2"/>
  <cols>
    <col min="1" max="1" width="12.7109375" customWidth="1"/>
    <col min="2" max="2" width="76.42578125" customWidth="1"/>
  </cols>
  <sheetData>
    <row r="1" spans="1:2" ht="26.25" customHeight="1" x14ac:dyDescent="0.2">
      <c r="A1" s="155" t="s">
        <v>54</v>
      </c>
      <c r="B1" s="155"/>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53" t="s">
        <v>53</v>
      </c>
      <c r="B6" s="153"/>
    </row>
    <row r="7" spans="1:2" ht="261.75" customHeight="1" x14ac:dyDescent="0.2">
      <c r="A7" s="154" t="s">
        <v>95</v>
      </c>
      <c r="B7" s="154"/>
    </row>
    <row r="11" spans="1:2" x14ac:dyDescent="0.2">
      <c r="B11" s="152" t="s">
        <v>94</v>
      </c>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abSelected="1" workbookViewId="0">
      <selection activeCell="P32" sqref="P32"/>
    </sheetView>
  </sheetViews>
  <sheetFormatPr defaultColWidth="1.7109375" defaultRowHeight="10.5" customHeight="1" x14ac:dyDescent="0.2"/>
  <cols>
    <col min="1" max="33" width="2.7109375" style="1" customWidth="1"/>
    <col min="34" max="16384" width="1.7109375" style="1"/>
  </cols>
  <sheetData>
    <row r="1" spans="1:32" ht="23.25" x14ac:dyDescent="0.35">
      <c r="A1" s="156" t="s">
        <v>55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2" ht="19.5" customHeight="1" x14ac:dyDescent="0.2">
      <c r="A2" s="178" t="s">
        <v>25</v>
      </c>
      <c r="B2" s="179"/>
      <c r="C2" s="179"/>
      <c r="D2" s="179"/>
      <c r="E2" s="80" t="str">
        <f>Diario!B2</f>
        <v>Butcher Skulls</v>
      </c>
      <c r="F2" s="80"/>
      <c r="G2" s="80"/>
      <c r="H2" s="80"/>
      <c r="I2" s="80"/>
      <c r="J2" s="80"/>
      <c r="K2" s="80"/>
      <c r="L2" s="80"/>
      <c r="M2" s="80"/>
      <c r="N2" s="80"/>
      <c r="O2" s="80"/>
      <c r="P2" s="80"/>
      <c r="Q2" s="81"/>
      <c r="R2" s="71"/>
      <c r="S2" s="180" t="s">
        <v>7</v>
      </c>
      <c r="T2" s="181"/>
      <c r="U2" s="181"/>
      <c r="V2" s="181"/>
      <c r="W2" s="78" t="str">
        <f>Diario!B4</f>
        <v>Orchi e Goblin</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82" t="s">
        <v>30</v>
      </c>
      <c r="B4" s="183"/>
      <c r="C4" s="183"/>
      <c r="D4" s="183"/>
      <c r="E4" s="183"/>
      <c r="F4" s="183"/>
      <c r="G4" s="183"/>
      <c r="H4" s="183"/>
      <c r="I4" s="183"/>
      <c r="J4" s="183"/>
      <c r="K4" s="183"/>
      <c r="L4" s="184"/>
      <c r="M4" s="69"/>
      <c r="N4" s="185" t="s">
        <v>31</v>
      </c>
      <c r="O4" s="186"/>
      <c r="P4" s="186"/>
      <c r="Q4" s="186"/>
      <c r="R4" s="186"/>
      <c r="S4" s="186"/>
      <c r="T4" s="187"/>
      <c r="U4" s="69"/>
      <c r="V4" s="74" t="s">
        <v>34</v>
      </c>
      <c r="W4" s="75"/>
      <c r="X4" s="75"/>
      <c r="Y4" s="75"/>
      <c r="Z4" s="75"/>
      <c r="AA4" s="75"/>
      <c r="AB4" s="75"/>
      <c r="AC4" s="75"/>
      <c r="AD4" s="75"/>
      <c r="AE4" s="75"/>
      <c r="AF4" s="76"/>
    </row>
    <row r="5" spans="1:32" ht="10.5" customHeight="1" x14ac:dyDescent="0.2">
      <c r="A5" s="188" t="s">
        <v>26</v>
      </c>
      <c r="B5" s="189"/>
      <c r="C5" s="189"/>
      <c r="D5" s="19">
        <f>SUM(Eroi!A18,Eroi!A29,Eroi!A40,Eroi!A51,Eroi!A62,Eroi!A73)</f>
        <v>4</v>
      </c>
      <c r="E5" s="189" t="s">
        <v>27</v>
      </c>
      <c r="F5" s="189"/>
      <c r="G5" s="189"/>
      <c r="H5" s="20">
        <f>SUM(Truppa!I4,Truppa!I10,Truppa!I16,Truppa!I22,Truppa!I28,Truppa!I34,Truppa!I40,Truppa!I46,Truppa!I52,Truppa!I58,Truppa!I64)</f>
        <v>12</v>
      </c>
      <c r="I5" s="190" t="s">
        <v>35</v>
      </c>
      <c r="J5" s="189"/>
      <c r="K5" s="189"/>
      <c r="L5" s="21">
        <f>SUM(Eroi!A20,Eroi!A31,Eroi!A42,Eroi!A53,Eroi!A64,Eroi!A75,Truppa!K7,Truppa!K13,Truppa!K19,Truppa!K25,Truppa!K31,Truppa!K37,Truppa!K43,Truppa!K49,Truppa!K55,Truppa!K61,Truppa!K67)</f>
        <v>0</v>
      </c>
      <c r="M5" s="4"/>
      <c r="N5" s="17" t="s">
        <v>32</v>
      </c>
      <c r="O5" s="4"/>
      <c r="P5" s="4"/>
      <c r="Q5" s="4"/>
      <c r="R5" s="4"/>
      <c r="S5" s="174">
        <f>Contabilità!B4</f>
        <v>6</v>
      </c>
      <c r="T5" s="175"/>
      <c r="U5" s="4"/>
      <c r="V5" s="124"/>
      <c r="W5" s="4"/>
      <c r="X5" s="4"/>
      <c r="Y5" s="4"/>
      <c r="Z5" s="4"/>
      <c r="AA5" s="4"/>
      <c r="AB5" s="4"/>
      <c r="AC5" s="4"/>
      <c r="AF5" s="16"/>
    </row>
    <row r="6" spans="1:32" ht="10.5" customHeight="1" x14ac:dyDescent="0.2">
      <c r="A6" s="170" t="s">
        <v>28</v>
      </c>
      <c r="B6" s="171"/>
      <c r="C6" s="171"/>
      <c r="D6" s="171"/>
      <c r="E6" s="171"/>
      <c r="F6" s="171"/>
      <c r="G6" s="171"/>
      <c r="H6" s="171"/>
      <c r="I6" s="171"/>
      <c r="J6" s="171"/>
      <c r="K6" s="172">
        <f>SUM(Eroi!A19,Eroi!A30,Eroi!A41,Eroi!A52,Eroi!A63,Eroi!A74,Truppa!Q7,Truppa!Q13,Truppa!Q19,Truppa!Q25,Truppa!Q31,Truppa!Q37,Truppa!Q43,Truppa!Q49,Truppa!Q55,Truppa!Q61,Truppa!Q67)</f>
        <v>60</v>
      </c>
      <c r="L6" s="173"/>
      <c r="M6" s="4"/>
      <c r="N6" s="17" t="s">
        <v>33</v>
      </c>
      <c r="O6" s="4"/>
      <c r="P6" s="4"/>
      <c r="Q6" s="4"/>
      <c r="R6" s="4"/>
      <c r="S6" s="174">
        <f>Contabilità!D4</f>
        <v>0</v>
      </c>
      <c r="T6" s="175"/>
      <c r="U6" s="4"/>
      <c r="V6" s="17"/>
      <c r="W6" s="4"/>
      <c r="X6" s="4"/>
      <c r="Y6" s="4"/>
      <c r="Z6" s="4"/>
      <c r="AA6" s="4"/>
      <c r="AB6" s="4"/>
      <c r="AC6" s="4"/>
      <c r="AF6" s="16"/>
    </row>
    <row r="7" spans="1:32" ht="10.5" customHeight="1" x14ac:dyDescent="0.2">
      <c r="A7" s="12" t="s">
        <v>29</v>
      </c>
      <c r="B7" s="11"/>
      <c r="C7" s="11"/>
      <c r="D7" s="11"/>
      <c r="E7" s="11"/>
      <c r="F7" s="10" t="s">
        <v>0</v>
      </c>
      <c r="G7" s="176">
        <f>D5+H5</f>
        <v>16</v>
      </c>
      <c r="H7" s="176"/>
      <c r="I7" s="11" t="s">
        <v>1</v>
      </c>
      <c r="J7" s="11" t="s">
        <v>2</v>
      </c>
      <c r="K7" s="176">
        <f>((D5+H5-L5)*5)+(L5*20)</f>
        <v>80</v>
      </c>
      <c r="L7" s="177"/>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68">
        <f>SUM(K6:L7)</f>
        <v>140</v>
      </c>
      <c r="L8" s="169"/>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60" t="s">
        <v>8</v>
      </c>
      <c r="B12" s="161"/>
      <c r="C12" s="162" t="s">
        <v>87</v>
      </c>
      <c r="D12" s="163"/>
      <c r="E12" s="163"/>
      <c r="F12" s="163"/>
      <c r="G12" s="163"/>
      <c r="H12" s="163"/>
      <c r="I12" s="163"/>
      <c r="J12" s="51" t="s">
        <v>10</v>
      </c>
      <c r="K12" s="52"/>
      <c r="L12" s="52"/>
      <c r="M12" s="52"/>
      <c r="N12" s="52"/>
      <c r="O12" s="53"/>
      <c r="P12" s="117" t="s">
        <v>62</v>
      </c>
      <c r="Q12" s="55"/>
      <c r="R12" s="55"/>
      <c r="S12" s="55"/>
      <c r="T12" s="55"/>
      <c r="U12" s="51" t="s">
        <v>11</v>
      </c>
      <c r="V12" s="52"/>
      <c r="W12" s="52"/>
      <c r="X12" s="52"/>
      <c r="Y12" s="53"/>
      <c r="Z12" s="54"/>
      <c r="AA12" s="55"/>
      <c r="AB12" s="55"/>
      <c r="AC12" s="55"/>
      <c r="AD12" s="55"/>
      <c r="AE12" s="55"/>
      <c r="AF12" s="57"/>
    </row>
    <row r="13" spans="1:32" ht="9.75" customHeight="1" x14ac:dyDescent="0.2">
      <c r="A13" s="164" t="s">
        <v>9</v>
      </c>
      <c r="B13" s="165"/>
      <c r="C13" s="157" t="s">
        <v>59</v>
      </c>
      <c r="D13" s="158"/>
      <c r="E13" s="158"/>
      <c r="F13" s="158"/>
      <c r="G13" s="159"/>
      <c r="H13" s="22" t="s">
        <v>36</v>
      </c>
      <c r="I13" s="41"/>
      <c r="J13" s="23" t="s">
        <v>67</v>
      </c>
      <c r="K13" s="24"/>
      <c r="L13" s="24"/>
      <c r="M13" s="24"/>
      <c r="N13" s="24"/>
      <c r="O13" s="24"/>
      <c r="P13" s="25"/>
      <c r="Q13" s="28"/>
      <c r="R13" s="28"/>
      <c r="S13" s="28"/>
      <c r="T13" s="28"/>
      <c r="U13" s="120" t="s">
        <v>61</v>
      </c>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67</v>
      </c>
      <c r="K14" s="28"/>
      <c r="L14" s="28"/>
      <c r="M14" s="28"/>
      <c r="N14" s="28"/>
      <c r="O14" s="28"/>
      <c r="P14" s="25"/>
      <c r="Q14" s="28"/>
      <c r="R14" s="28"/>
      <c r="S14" s="28"/>
      <c r="T14" s="28"/>
      <c r="U14" s="121"/>
      <c r="W14" s="31"/>
      <c r="X14" s="31"/>
      <c r="Y14" s="31"/>
      <c r="Z14" s="31"/>
      <c r="AA14" s="28"/>
      <c r="AB14" s="28"/>
      <c r="AC14" s="28"/>
      <c r="AD14" s="28"/>
      <c r="AE14" s="28"/>
      <c r="AF14" s="58"/>
    </row>
    <row r="15" spans="1:32" ht="9.75" customHeight="1" x14ac:dyDescent="0.2">
      <c r="A15" s="60">
        <v>4</v>
      </c>
      <c r="B15" s="43">
        <v>4</v>
      </c>
      <c r="C15" s="43">
        <v>4</v>
      </c>
      <c r="D15" s="43">
        <v>4</v>
      </c>
      <c r="E15" s="43">
        <v>4</v>
      </c>
      <c r="F15" s="119">
        <v>1</v>
      </c>
      <c r="G15" s="43">
        <v>3</v>
      </c>
      <c r="H15" s="43">
        <v>1</v>
      </c>
      <c r="I15" s="43">
        <v>8</v>
      </c>
      <c r="J15" s="118" t="s">
        <v>63</v>
      </c>
      <c r="K15" s="28"/>
      <c r="L15" s="28"/>
      <c r="M15" s="28"/>
      <c r="N15" s="28"/>
      <c r="O15" s="28"/>
      <c r="P15" s="25"/>
      <c r="Q15" s="28"/>
      <c r="R15" s="28"/>
      <c r="S15" s="28"/>
      <c r="T15" s="28"/>
      <c r="U15" s="30"/>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36"/>
      <c r="W16" s="37"/>
      <c r="X16" s="37"/>
      <c r="Y16" s="37"/>
      <c r="Z16" s="37"/>
      <c r="AA16" s="33"/>
      <c r="AB16" s="33"/>
      <c r="AC16" s="33"/>
      <c r="AD16" s="33"/>
      <c r="AE16" s="33"/>
      <c r="AF16" s="62"/>
    </row>
    <row r="17" spans="1:32" ht="9.75" customHeight="1" thickBot="1" x14ac:dyDescent="0.25">
      <c r="A17" s="63"/>
      <c r="B17" s="166" t="s">
        <v>18</v>
      </c>
      <c r="C17" s="167"/>
      <c r="D17" s="166"/>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60</v>
      </c>
      <c r="C18" s="39" t="s">
        <v>60</v>
      </c>
      <c r="D18" s="40" t="s">
        <v>60</v>
      </c>
      <c r="E18" s="39" t="s">
        <v>60</v>
      </c>
      <c r="F18" s="48" t="s">
        <v>60</v>
      </c>
      <c r="G18" s="39" t="s">
        <v>60</v>
      </c>
      <c r="H18" s="48" t="s">
        <v>60</v>
      </c>
      <c r="I18" s="39" t="s">
        <v>60</v>
      </c>
      <c r="J18" s="48" t="s">
        <v>60</v>
      </c>
      <c r="K18" s="48" t="s">
        <v>60</v>
      </c>
      <c r="L18" s="39" t="s">
        <v>60</v>
      </c>
      <c r="M18" s="48" t="s">
        <v>60</v>
      </c>
      <c r="N18" s="48" t="s">
        <v>60</v>
      </c>
      <c r="O18" s="39" t="s">
        <v>60</v>
      </c>
      <c r="P18" s="48" t="s">
        <v>60</v>
      </c>
      <c r="Q18" s="48" t="s">
        <v>60</v>
      </c>
      <c r="R18" s="39" t="s">
        <v>60</v>
      </c>
      <c r="S18" s="48" t="s">
        <v>60</v>
      </c>
      <c r="T18" s="48" t="s">
        <v>60</v>
      </c>
      <c r="U18" s="39" t="s">
        <v>60</v>
      </c>
      <c r="V18" s="48"/>
      <c r="W18" s="48"/>
      <c r="X18" s="48"/>
      <c r="Y18" s="39"/>
      <c r="Z18" s="48"/>
      <c r="AA18" s="48"/>
      <c r="AB18" s="48"/>
      <c r="AC18" s="39"/>
      <c r="AD18" s="48"/>
      <c r="AE18" s="48"/>
      <c r="AF18" s="73"/>
    </row>
    <row r="19" spans="1:32" ht="9.75" customHeight="1" thickBot="1" x14ac:dyDescent="0.25">
      <c r="A19" s="99">
        <f>COUNTA(B18:AE20)</f>
        <v>20</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60" t="s">
        <v>8</v>
      </c>
      <c r="B23" s="161"/>
      <c r="C23" s="162" t="s">
        <v>86</v>
      </c>
      <c r="D23" s="163"/>
      <c r="E23" s="163"/>
      <c r="F23" s="163"/>
      <c r="G23" s="163"/>
      <c r="H23" s="163"/>
      <c r="I23" s="163"/>
      <c r="J23" s="51" t="s">
        <v>10</v>
      </c>
      <c r="K23" s="52"/>
      <c r="L23" s="52"/>
      <c r="M23" s="52"/>
      <c r="N23" s="52"/>
      <c r="O23" s="53"/>
      <c r="P23" s="117" t="s">
        <v>62</v>
      </c>
      <c r="Q23" s="55"/>
      <c r="R23" s="55"/>
      <c r="S23" s="55"/>
      <c r="T23" s="56"/>
      <c r="U23" s="51" t="s">
        <v>11</v>
      </c>
      <c r="V23" s="52"/>
      <c r="W23" s="52"/>
      <c r="X23" s="52"/>
      <c r="Y23" s="53"/>
      <c r="Z23" s="54"/>
      <c r="AA23" s="55"/>
      <c r="AB23" s="55"/>
      <c r="AC23" s="55"/>
      <c r="AD23" s="55"/>
      <c r="AE23" s="55"/>
      <c r="AF23" s="57"/>
    </row>
    <row r="24" spans="1:32" ht="9.75" customHeight="1" x14ac:dyDescent="0.2">
      <c r="A24" s="164" t="s">
        <v>9</v>
      </c>
      <c r="B24" s="165"/>
      <c r="C24" s="157" t="s">
        <v>65</v>
      </c>
      <c r="D24" s="158"/>
      <c r="E24" s="158"/>
      <c r="F24" s="158"/>
      <c r="G24" s="159"/>
      <c r="H24" s="22" t="s">
        <v>36</v>
      </c>
      <c r="I24" s="41"/>
      <c r="J24" s="23"/>
      <c r="K24" s="24"/>
      <c r="L24" s="24"/>
      <c r="M24" s="24"/>
      <c r="N24" s="24"/>
      <c r="O24" s="24"/>
      <c r="P24" s="25"/>
      <c r="Q24" s="28"/>
      <c r="R24" s="28"/>
      <c r="S24" s="28"/>
      <c r="T24" s="26"/>
      <c r="U24" s="120" t="s">
        <v>64</v>
      </c>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4</v>
      </c>
      <c r="B26" s="119">
        <v>3</v>
      </c>
      <c r="C26" s="43">
        <v>3</v>
      </c>
      <c r="D26" s="43">
        <v>3</v>
      </c>
      <c r="E26" s="43">
        <v>4</v>
      </c>
      <c r="F26" s="43">
        <v>1</v>
      </c>
      <c r="G26" s="43">
        <v>3</v>
      </c>
      <c r="H26" s="43">
        <v>1</v>
      </c>
      <c r="I26" s="119">
        <v>7</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66" t="s">
        <v>18</v>
      </c>
      <c r="C28" s="167"/>
      <c r="D28" s="166"/>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60</v>
      </c>
      <c r="C29" s="39" t="s">
        <v>60</v>
      </c>
      <c r="D29" s="40" t="s">
        <v>60</v>
      </c>
      <c r="E29" s="39" t="s">
        <v>60</v>
      </c>
      <c r="F29" s="48" t="s">
        <v>60</v>
      </c>
      <c r="G29" s="39" t="s">
        <v>60</v>
      </c>
      <c r="H29" s="48" t="s">
        <v>60</v>
      </c>
      <c r="I29" s="39" t="s">
        <v>60</v>
      </c>
      <c r="J29" s="48" t="s">
        <v>60</v>
      </c>
      <c r="K29" s="48" t="s">
        <v>60</v>
      </c>
      <c r="L29" s="39"/>
      <c r="M29" s="48"/>
      <c r="N29" s="48"/>
      <c r="O29" s="39"/>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10</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60" t="s">
        <v>8</v>
      </c>
      <c r="B34" s="161"/>
      <c r="C34" s="162" t="s">
        <v>88</v>
      </c>
      <c r="D34" s="163"/>
      <c r="E34" s="163"/>
      <c r="F34" s="163"/>
      <c r="G34" s="163"/>
      <c r="H34" s="163"/>
      <c r="I34" s="163"/>
      <c r="J34" s="51" t="s">
        <v>10</v>
      </c>
      <c r="K34" s="52"/>
      <c r="L34" s="52"/>
      <c r="M34" s="52"/>
      <c r="N34" s="52"/>
      <c r="O34" s="53"/>
      <c r="P34" s="117" t="s">
        <v>62</v>
      </c>
      <c r="Q34" s="55"/>
      <c r="R34" s="55"/>
      <c r="S34" s="55"/>
      <c r="T34" s="56"/>
      <c r="U34" s="51" t="s">
        <v>11</v>
      </c>
      <c r="V34" s="52"/>
      <c r="W34" s="52"/>
      <c r="X34" s="52"/>
      <c r="Y34" s="53"/>
      <c r="Z34" s="54"/>
      <c r="AA34" s="55"/>
      <c r="AB34" s="55"/>
      <c r="AC34" s="55"/>
      <c r="AD34" s="55"/>
      <c r="AE34" s="55"/>
      <c r="AF34" s="57"/>
    </row>
    <row r="35" spans="1:32" ht="9.75" customHeight="1" x14ac:dyDescent="0.2">
      <c r="A35" s="164" t="s">
        <v>9</v>
      </c>
      <c r="B35" s="165"/>
      <c r="C35" s="157" t="s">
        <v>66</v>
      </c>
      <c r="D35" s="158"/>
      <c r="E35" s="158"/>
      <c r="F35" s="158"/>
      <c r="G35" s="159"/>
      <c r="H35" s="22" t="s">
        <v>36</v>
      </c>
      <c r="I35" s="41"/>
      <c r="J35" s="23" t="s">
        <v>67</v>
      </c>
      <c r="K35" s="24"/>
      <c r="L35" s="24"/>
      <c r="M35" s="24"/>
      <c r="N35" s="24"/>
      <c r="O35" s="24"/>
      <c r="P35" s="25"/>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4</v>
      </c>
      <c r="C37" s="43">
        <v>3</v>
      </c>
      <c r="D37" s="43">
        <v>3</v>
      </c>
      <c r="E37" s="43">
        <v>4</v>
      </c>
      <c r="F37" s="43">
        <v>1</v>
      </c>
      <c r="G37" s="119">
        <v>3</v>
      </c>
      <c r="H37" s="43">
        <v>1</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66" t="s">
        <v>18</v>
      </c>
      <c r="C39" s="167"/>
      <c r="D39" s="166"/>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60</v>
      </c>
      <c r="C40" s="39" t="s">
        <v>60</v>
      </c>
      <c r="D40" s="40" t="s">
        <v>60</v>
      </c>
      <c r="E40" s="39" t="s">
        <v>60</v>
      </c>
      <c r="F40" s="48" t="s">
        <v>60</v>
      </c>
      <c r="G40" s="39" t="s">
        <v>60</v>
      </c>
      <c r="H40" s="48" t="s">
        <v>60</v>
      </c>
      <c r="I40" s="39" t="s">
        <v>60</v>
      </c>
      <c r="J40" s="48" t="s">
        <v>60</v>
      </c>
      <c r="K40" s="48" t="s">
        <v>60</v>
      </c>
      <c r="L40" s="39" t="s">
        <v>60</v>
      </c>
      <c r="M40" s="48" t="s">
        <v>60</v>
      </c>
      <c r="N40" s="48" t="s">
        <v>60</v>
      </c>
      <c r="O40" s="39" t="s">
        <v>60</v>
      </c>
      <c r="P40" s="48" t="s">
        <v>60</v>
      </c>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15</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60" t="s">
        <v>8</v>
      </c>
      <c r="B45" s="161"/>
      <c r="C45" s="162" t="s">
        <v>89</v>
      </c>
      <c r="D45" s="163"/>
      <c r="E45" s="163"/>
      <c r="F45" s="163"/>
      <c r="G45" s="163"/>
      <c r="H45" s="163"/>
      <c r="I45" s="163"/>
      <c r="J45" s="51" t="s">
        <v>10</v>
      </c>
      <c r="K45" s="52"/>
      <c r="L45" s="52"/>
      <c r="M45" s="52"/>
      <c r="N45" s="52"/>
      <c r="O45" s="53"/>
      <c r="P45" s="117" t="s">
        <v>62</v>
      </c>
      <c r="Q45" s="55"/>
      <c r="R45" s="55"/>
      <c r="S45" s="55"/>
      <c r="T45" s="56"/>
      <c r="U45" s="51" t="s">
        <v>11</v>
      </c>
      <c r="V45" s="52"/>
      <c r="W45" s="52"/>
      <c r="X45" s="52"/>
      <c r="Y45" s="53"/>
      <c r="Z45" s="54"/>
      <c r="AA45" s="55"/>
      <c r="AB45" s="55"/>
      <c r="AC45" s="55"/>
      <c r="AD45" s="55"/>
      <c r="AE45" s="55"/>
      <c r="AF45" s="57"/>
    </row>
    <row r="46" spans="1:32" ht="9.75" customHeight="1" x14ac:dyDescent="0.2">
      <c r="A46" s="164" t="s">
        <v>9</v>
      </c>
      <c r="B46" s="165"/>
      <c r="C46" s="157" t="s">
        <v>66</v>
      </c>
      <c r="D46" s="158"/>
      <c r="E46" s="158"/>
      <c r="F46" s="158"/>
      <c r="G46" s="159"/>
      <c r="H46" s="22" t="s">
        <v>36</v>
      </c>
      <c r="I46" s="41"/>
      <c r="J46" s="23" t="s">
        <v>67</v>
      </c>
      <c r="K46" s="24"/>
      <c r="L46" s="24"/>
      <c r="M46" s="24"/>
      <c r="N46" s="24"/>
      <c r="O46" s="24"/>
      <c r="P46" s="25"/>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43">
        <v>4</v>
      </c>
      <c r="C48" s="43">
        <v>3</v>
      </c>
      <c r="D48" s="43">
        <v>3</v>
      </c>
      <c r="E48" s="43">
        <v>4</v>
      </c>
      <c r="F48" s="43">
        <v>1</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66" t="s">
        <v>18</v>
      </c>
      <c r="C50" s="167"/>
      <c r="D50" s="166"/>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60</v>
      </c>
      <c r="C51" s="39" t="s">
        <v>60</v>
      </c>
      <c r="D51" s="40" t="s">
        <v>60</v>
      </c>
      <c r="E51" s="39" t="s">
        <v>60</v>
      </c>
      <c r="F51" s="48" t="s">
        <v>60</v>
      </c>
      <c r="G51" s="39" t="s">
        <v>60</v>
      </c>
      <c r="H51" s="48" t="s">
        <v>60</v>
      </c>
      <c r="I51" s="39" t="s">
        <v>60</v>
      </c>
      <c r="J51" s="48" t="s">
        <v>60</v>
      </c>
      <c r="K51" s="48" t="s">
        <v>60</v>
      </c>
      <c r="L51" s="39" t="s">
        <v>60</v>
      </c>
      <c r="M51" s="48" t="s">
        <v>60</v>
      </c>
      <c r="N51" s="48" t="s">
        <v>60</v>
      </c>
      <c r="O51" s="39" t="s">
        <v>60</v>
      </c>
      <c r="P51" s="48" t="s">
        <v>60</v>
      </c>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15</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60" t="s">
        <v>8</v>
      </c>
      <c r="B56" s="161"/>
      <c r="C56" s="162"/>
      <c r="D56" s="163"/>
      <c r="E56" s="163"/>
      <c r="F56" s="163"/>
      <c r="G56" s="163"/>
      <c r="H56" s="163"/>
      <c r="I56" s="163"/>
      <c r="J56" s="51" t="s">
        <v>10</v>
      </c>
      <c r="K56" s="52"/>
      <c r="L56" s="52"/>
      <c r="M56" s="52"/>
      <c r="N56" s="52"/>
      <c r="O56" s="53"/>
      <c r="P56" s="117"/>
      <c r="Q56" s="55"/>
      <c r="R56" s="55"/>
      <c r="S56" s="55"/>
      <c r="T56" s="56"/>
      <c r="U56" s="51" t="s">
        <v>11</v>
      </c>
      <c r="V56" s="52"/>
      <c r="W56" s="52"/>
      <c r="X56" s="52"/>
      <c r="Y56" s="53"/>
      <c r="Z56" s="54"/>
      <c r="AA56" s="55"/>
      <c r="AB56" s="55"/>
      <c r="AC56" s="55"/>
      <c r="AD56" s="55"/>
      <c r="AE56" s="55"/>
      <c r="AF56" s="57"/>
    </row>
    <row r="57" spans="1:32" ht="9.75" customHeight="1" x14ac:dyDescent="0.2">
      <c r="A57" s="164" t="s">
        <v>9</v>
      </c>
      <c r="B57" s="165"/>
      <c r="C57" s="157"/>
      <c r="D57" s="158"/>
      <c r="E57" s="158"/>
      <c r="F57" s="158"/>
      <c r="G57" s="159"/>
      <c r="H57" s="22" t="s">
        <v>36</v>
      </c>
      <c r="I57" s="41"/>
      <c r="J57" s="23"/>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c r="B59" s="43"/>
      <c r="C59" s="43"/>
      <c r="D59" s="43"/>
      <c r="E59" s="43"/>
      <c r="F59" s="43"/>
      <c r="G59" s="43"/>
      <c r="H59" s="43"/>
      <c r="I59" s="43"/>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66" t="s">
        <v>18</v>
      </c>
      <c r="C61" s="167"/>
      <c r="D61" s="166"/>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0</v>
      </c>
      <c r="B62" s="38"/>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0</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60" t="s">
        <v>8</v>
      </c>
      <c r="B67" s="161"/>
      <c r="C67" s="162"/>
      <c r="D67" s="163"/>
      <c r="E67" s="163"/>
      <c r="F67" s="163"/>
      <c r="G67" s="163"/>
      <c r="H67" s="163"/>
      <c r="I67" s="163"/>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64" t="s">
        <v>9</v>
      </c>
      <c r="B68" s="165"/>
      <c r="C68" s="157"/>
      <c r="D68" s="158"/>
      <c r="E68" s="158"/>
      <c r="F68" s="158"/>
      <c r="G68" s="159"/>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66" t="s">
        <v>18</v>
      </c>
      <c r="C72" s="167"/>
      <c r="D72" s="166"/>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workbookViewId="0">
      <selection activeCell="L33" sqref="L33"/>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7" t="s">
        <v>20</v>
      </c>
      <c r="B3" s="198"/>
      <c r="C3" s="199" t="s">
        <v>91</v>
      </c>
      <c r="D3" s="199"/>
      <c r="E3" s="199"/>
      <c r="F3" s="199"/>
      <c r="G3" s="199"/>
      <c r="H3" s="199"/>
      <c r="I3" s="199"/>
      <c r="J3" s="85" t="s">
        <v>10</v>
      </c>
      <c r="K3" s="86"/>
      <c r="L3" s="86"/>
      <c r="M3" s="86"/>
      <c r="N3" s="87"/>
      <c r="O3" s="117" t="s">
        <v>62</v>
      </c>
      <c r="P3" s="89"/>
      <c r="Q3" s="89"/>
      <c r="R3" s="89"/>
      <c r="S3" s="90"/>
      <c r="T3" s="91"/>
      <c r="U3" s="85" t="s">
        <v>24</v>
      </c>
      <c r="V3" s="86"/>
      <c r="W3" s="86"/>
      <c r="X3" s="86"/>
      <c r="Y3" s="87"/>
      <c r="Z3" s="98" t="s">
        <v>71</v>
      </c>
      <c r="AA3" s="89"/>
      <c r="AB3" s="89"/>
      <c r="AC3" s="89"/>
      <c r="AD3" s="90"/>
      <c r="AE3" s="90"/>
      <c r="AF3" s="92"/>
    </row>
    <row r="4" spans="1:32" ht="12" customHeight="1" x14ac:dyDescent="0.2">
      <c r="A4" s="195" t="s">
        <v>19</v>
      </c>
      <c r="B4" s="196"/>
      <c r="C4" s="192" t="s">
        <v>68</v>
      </c>
      <c r="D4" s="193"/>
      <c r="E4" s="193"/>
      <c r="F4" s="193"/>
      <c r="G4" s="194"/>
      <c r="H4" s="8" t="s">
        <v>21</v>
      </c>
      <c r="I4" s="18">
        <v>2</v>
      </c>
      <c r="J4" s="97" t="s">
        <v>82</v>
      </c>
      <c r="K4" s="82"/>
      <c r="L4" s="82"/>
      <c r="M4" s="82"/>
      <c r="N4" s="82"/>
      <c r="O4" s="83"/>
      <c r="P4" s="83"/>
      <c r="Q4" s="83"/>
      <c r="R4" s="83"/>
      <c r="T4" s="84"/>
      <c r="U4" s="97"/>
      <c r="V4" s="82"/>
      <c r="W4" s="82"/>
      <c r="X4" s="83"/>
      <c r="Y4" s="83"/>
      <c r="Z4" s="83"/>
      <c r="AB4" s="83"/>
      <c r="AC4" s="83"/>
      <c r="AF4" s="93"/>
    </row>
    <row r="5" spans="1:32" ht="12" customHeight="1" x14ac:dyDescent="0.2">
      <c r="A5" s="200" t="s">
        <v>22</v>
      </c>
      <c r="B5" s="201"/>
      <c r="C5" s="201"/>
      <c r="D5" s="201"/>
      <c r="E5" s="201"/>
      <c r="F5" s="202"/>
      <c r="G5" s="94">
        <v>0</v>
      </c>
      <c r="H5" s="9" t="s">
        <v>36</v>
      </c>
      <c r="I5" s="94"/>
      <c r="J5" s="118"/>
      <c r="K5" s="83"/>
      <c r="L5" s="83"/>
      <c r="M5" s="83"/>
      <c r="N5" s="83"/>
      <c r="O5" s="83"/>
      <c r="P5" s="83"/>
      <c r="Q5" s="83"/>
      <c r="R5" s="83"/>
      <c r="T5" s="84"/>
      <c r="U5" s="2"/>
      <c r="V5" s="83"/>
      <c r="W5" s="83"/>
      <c r="X5" s="83"/>
      <c r="Y5" s="83"/>
      <c r="Z5" s="83"/>
      <c r="AB5" s="83"/>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c r="V6" s="83"/>
      <c r="W6" s="83"/>
      <c r="X6" s="83"/>
      <c r="Y6" s="83"/>
      <c r="Z6" s="83"/>
      <c r="AB6" s="83"/>
      <c r="AC6" s="83"/>
      <c r="AF6" s="93"/>
    </row>
    <row r="7" spans="1:32" ht="12" customHeight="1" thickBot="1" x14ac:dyDescent="0.25">
      <c r="A7" s="111">
        <v>4</v>
      </c>
      <c r="B7" s="112">
        <v>3</v>
      </c>
      <c r="C7" s="112">
        <v>3</v>
      </c>
      <c r="D7" s="112">
        <v>3</v>
      </c>
      <c r="E7" s="112">
        <v>4</v>
      </c>
      <c r="F7" s="112">
        <v>1</v>
      </c>
      <c r="G7" s="112">
        <v>2</v>
      </c>
      <c r="H7" s="112">
        <v>1</v>
      </c>
      <c r="I7" s="112">
        <v>7</v>
      </c>
      <c r="J7" s="103"/>
      <c r="K7" s="104">
        <f>COUNTA(I5)*I4</f>
        <v>0</v>
      </c>
      <c r="L7" s="191" t="s">
        <v>23</v>
      </c>
      <c r="M7" s="191"/>
      <c r="N7" s="191"/>
      <c r="O7" s="191"/>
      <c r="P7" s="191"/>
      <c r="Q7" s="105">
        <f>(COUNTA(S7:AF7)+G5)*I4</f>
        <v>0</v>
      </c>
      <c r="R7" s="106"/>
      <c r="S7" s="107"/>
      <c r="T7" s="108"/>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7" t="s">
        <v>20</v>
      </c>
      <c r="B9" s="198"/>
      <c r="C9" s="199" t="s">
        <v>92</v>
      </c>
      <c r="D9" s="199"/>
      <c r="E9" s="199"/>
      <c r="F9" s="199"/>
      <c r="G9" s="199"/>
      <c r="H9" s="199"/>
      <c r="I9" s="199"/>
      <c r="J9" s="85" t="s">
        <v>10</v>
      </c>
      <c r="K9" s="86"/>
      <c r="L9" s="86"/>
      <c r="M9" s="86"/>
      <c r="N9" s="87"/>
      <c r="O9" s="117" t="s">
        <v>62</v>
      </c>
      <c r="P9" s="89"/>
      <c r="Q9" s="89"/>
      <c r="R9" s="89"/>
      <c r="S9" s="90"/>
      <c r="T9" s="91"/>
      <c r="U9" s="85" t="s">
        <v>24</v>
      </c>
      <c r="V9" s="86"/>
      <c r="W9" s="86"/>
      <c r="X9" s="86"/>
      <c r="Y9" s="87"/>
      <c r="Z9" s="98" t="s">
        <v>71</v>
      </c>
      <c r="AA9" s="89"/>
      <c r="AB9" s="89"/>
      <c r="AC9" s="89"/>
      <c r="AD9" s="90"/>
      <c r="AE9" s="90"/>
      <c r="AF9" s="92"/>
    </row>
    <row r="10" spans="1:32" ht="12" customHeight="1" x14ac:dyDescent="0.2">
      <c r="A10" s="195" t="s">
        <v>19</v>
      </c>
      <c r="B10" s="196"/>
      <c r="C10" s="192" t="s">
        <v>68</v>
      </c>
      <c r="D10" s="193"/>
      <c r="E10" s="193"/>
      <c r="F10" s="193"/>
      <c r="G10" s="194"/>
      <c r="H10" s="8" t="s">
        <v>21</v>
      </c>
      <c r="I10" s="18">
        <v>2</v>
      </c>
      <c r="J10" s="97" t="s">
        <v>62</v>
      </c>
      <c r="K10" s="82"/>
      <c r="L10" s="82"/>
      <c r="M10" s="82"/>
      <c r="N10" s="82"/>
      <c r="O10" s="83"/>
      <c r="P10" s="83"/>
      <c r="Q10" s="83"/>
      <c r="R10" s="83"/>
      <c r="T10" s="84"/>
      <c r="U10" s="97"/>
      <c r="V10" s="82"/>
      <c r="W10" s="82"/>
      <c r="X10" s="83"/>
      <c r="Y10" s="83"/>
      <c r="Z10" s="83"/>
      <c r="AB10" s="83"/>
      <c r="AC10" s="83"/>
      <c r="AF10" s="93"/>
    </row>
    <row r="11" spans="1:32" ht="12" customHeight="1" x14ac:dyDescent="0.2">
      <c r="A11" s="200" t="s">
        <v>22</v>
      </c>
      <c r="B11" s="201"/>
      <c r="C11" s="201"/>
      <c r="D11" s="201"/>
      <c r="E11" s="201"/>
      <c r="F11" s="202"/>
      <c r="G11" s="94">
        <v>0</v>
      </c>
      <c r="H11" s="9" t="s">
        <v>36</v>
      </c>
      <c r="I11" s="94"/>
      <c r="J11" s="2"/>
      <c r="K11" s="83"/>
      <c r="L11" s="83"/>
      <c r="M11" s="83"/>
      <c r="N11" s="83"/>
      <c r="O11" s="83"/>
      <c r="P11" s="83"/>
      <c r="Q11" s="83"/>
      <c r="R11" s="83"/>
      <c r="T11" s="84"/>
      <c r="U11" s="2"/>
      <c r="V11" s="83"/>
      <c r="W11" s="83"/>
      <c r="X11" s="83"/>
      <c r="Y11" s="83"/>
      <c r="Z11" s="83"/>
      <c r="AB11" s="83"/>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c r="V12" s="83"/>
      <c r="W12" s="83"/>
      <c r="X12" s="83"/>
      <c r="Y12" s="83"/>
      <c r="Z12" s="83"/>
      <c r="AB12" s="83"/>
      <c r="AC12" s="83"/>
      <c r="AF12" s="93"/>
    </row>
    <row r="13" spans="1:32" ht="12" customHeight="1" thickBot="1" x14ac:dyDescent="0.25">
      <c r="A13" s="111">
        <v>4</v>
      </c>
      <c r="B13" s="112">
        <v>3</v>
      </c>
      <c r="C13" s="112">
        <v>3</v>
      </c>
      <c r="D13" s="112">
        <v>3</v>
      </c>
      <c r="E13" s="112">
        <v>4</v>
      </c>
      <c r="F13" s="112">
        <v>1</v>
      </c>
      <c r="G13" s="112">
        <v>2</v>
      </c>
      <c r="H13" s="112">
        <v>1</v>
      </c>
      <c r="I13" s="112">
        <v>7</v>
      </c>
      <c r="J13" s="103"/>
      <c r="K13" s="104">
        <f>COUNTA(I11)*I10</f>
        <v>0</v>
      </c>
      <c r="L13" s="191" t="s">
        <v>23</v>
      </c>
      <c r="M13" s="191"/>
      <c r="N13" s="191"/>
      <c r="O13" s="191"/>
      <c r="P13" s="191"/>
      <c r="Q13" s="105">
        <f>(COUNTA(S13:AF13)+G11)*I10</f>
        <v>0</v>
      </c>
      <c r="R13" s="106"/>
      <c r="S13" s="107"/>
      <c r="T13" s="108"/>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7" t="s">
        <v>20</v>
      </c>
      <c r="B15" s="198"/>
      <c r="C15" s="199" t="s">
        <v>90</v>
      </c>
      <c r="D15" s="199"/>
      <c r="E15" s="199"/>
      <c r="F15" s="199"/>
      <c r="G15" s="199"/>
      <c r="H15" s="199"/>
      <c r="I15" s="199"/>
      <c r="J15" s="85" t="s">
        <v>10</v>
      </c>
      <c r="K15" s="86"/>
      <c r="L15" s="86"/>
      <c r="M15" s="86"/>
      <c r="N15" s="87"/>
      <c r="O15" s="117" t="s">
        <v>62</v>
      </c>
      <c r="P15" s="89"/>
      <c r="Q15" s="89"/>
      <c r="R15" s="89"/>
      <c r="S15" s="90"/>
      <c r="T15" s="91"/>
      <c r="U15" s="85" t="s">
        <v>24</v>
      </c>
      <c r="V15" s="86"/>
      <c r="W15" s="86"/>
      <c r="X15" s="86"/>
      <c r="Y15" s="87"/>
      <c r="Z15" s="98" t="s">
        <v>71</v>
      </c>
      <c r="AA15" s="89"/>
      <c r="AB15" s="89"/>
      <c r="AC15" s="89"/>
      <c r="AD15" s="90"/>
      <c r="AE15" s="90"/>
      <c r="AF15" s="92"/>
    </row>
    <row r="16" spans="1:32" ht="12" customHeight="1" x14ac:dyDescent="0.2">
      <c r="A16" s="195" t="s">
        <v>19</v>
      </c>
      <c r="B16" s="196"/>
      <c r="C16" s="192" t="s">
        <v>69</v>
      </c>
      <c r="D16" s="193"/>
      <c r="E16" s="193"/>
      <c r="F16" s="193"/>
      <c r="G16" s="194"/>
      <c r="H16" s="8" t="s">
        <v>21</v>
      </c>
      <c r="I16" s="18">
        <v>2</v>
      </c>
      <c r="J16" s="97" t="s">
        <v>70</v>
      </c>
      <c r="K16" s="82"/>
      <c r="L16" s="82"/>
      <c r="M16" s="82"/>
      <c r="N16" s="82"/>
      <c r="O16" s="83"/>
      <c r="P16" s="83"/>
      <c r="Q16" s="83"/>
      <c r="R16" s="83"/>
      <c r="T16" s="84"/>
      <c r="U16" s="97" t="s">
        <v>72</v>
      </c>
      <c r="V16" s="82"/>
      <c r="W16" s="82"/>
      <c r="X16" s="83"/>
      <c r="Y16" s="83"/>
      <c r="Z16" s="83"/>
      <c r="AB16" s="83"/>
      <c r="AC16" s="83"/>
      <c r="AF16" s="93"/>
    </row>
    <row r="17" spans="1:32" ht="12" customHeight="1" x14ac:dyDescent="0.2">
      <c r="A17" s="200" t="s">
        <v>22</v>
      </c>
      <c r="B17" s="201"/>
      <c r="C17" s="201"/>
      <c r="D17" s="201"/>
      <c r="E17" s="201"/>
      <c r="F17" s="202"/>
      <c r="G17" s="94">
        <v>0</v>
      </c>
      <c r="H17" s="9" t="s">
        <v>36</v>
      </c>
      <c r="I17" s="94"/>
      <c r="J17" s="2"/>
      <c r="K17" s="83"/>
      <c r="L17" s="83"/>
      <c r="M17" s="83"/>
      <c r="N17" s="83"/>
      <c r="O17" s="83"/>
      <c r="P17" s="83"/>
      <c r="Q17" s="83"/>
      <c r="R17" s="83"/>
      <c r="T17" s="84"/>
      <c r="U17" s="118" t="s">
        <v>73</v>
      </c>
      <c r="V17" s="83"/>
      <c r="W17" s="83"/>
      <c r="X17" s="83"/>
      <c r="Y17" s="83"/>
      <c r="Z17" s="83"/>
      <c r="AB17" s="83"/>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c r="V18" s="83"/>
      <c r="W18" s="83"/>
      <c r="X18" s="83"/>
      <c r="Y18" s="83"/>
      <c r="Z18" s="83"/>
      <c r="AB18" s="83"/>
      <c r="AC18" s="83"/>
      <c r="AF18" s="93"/>
    </row>
    <row r="19" spans="1:32" ht="12" customHeight="1" thickBot="1" x14ac:dyDescent="0.25">
      <c r="A19" s="111">
        <v>4</v>
      </c>
      <c r="B19" s="112">
        <v>2</v>
      </c>
      <c r="C19" s="112">
        <v>3</v>
      </c>
      <c r="D19" s="112">
        <v>3</v>
      </c>
      <c r="E19" s="112">
        <v>3</v>
      </c>
      <c r="F19" s="112">
        <v>1</v>
      </c>
      <c r="G19" s="112">
        <v>3</v>
      </c>
      <c r="H19" s="112">
        <v>1</v>
      </c>
      <c r="I19" s="112">
        <v>5</v>
      </c>
      <c r="J19" s="103"/>
      <c r="K19" s="104">
        <f>COUNTA(I17)*I16</f>
        <v>0</v>
      </c>
      <c r="L19" s="191" t="s">
        <v>23</v>
      </c>
      <c r="M19" s="191"/>
      <c r="N19" s="191"/>
      <c r="O19" s="191"/>
      <c r="P19" s="191"/>
      <c r="Q19" s="105">
        <f>(COUNTA(S19:AF19)+G17)*I16</f>
        <v>0</v>
      </c>
      <c r="R19" s="106"/>
      <c r="S19" s="107"/>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7" t="s">
        <v>20</v>
      </c>
      <c r="B21" s="198"/>
      <c r="C21" s="199" t="s">
        <v>85</v>
      </c>
      <c r="D21" s="199"/>
      <c r="E21" s="199"/>
      <c r="F21" s="199"/>
      <c r="G21" s="199"/>
      <c r="H21" s="199"/>
      <c r="I21" s="199"/>
      <c r="J21" s="85" t="s">
        <v>10</v>
      </c>
      <c r="K21" s="86"/>
      <c r="L21" s="86"/>
      <c r="M21" s="86"/>
      <c r="N21" s="87"/>
      <c r="O21" s="117" t="s">
        <v>62</v>
      </c>
      <c r="P21" s="89"/>
      <c r="Q21" s="89"/>
      <c r="R21" s="89"/>
      <c r="S21" s="90"/>
      <c r="T21" s="91"/>
      <c r="U21" s="85" t="s">
        <v>24</v>
      </c>
      <c r="V21" s="86"/>
      <c r="W21" s="86"/>
      <c r="X21" s="86"/>
      <c r="Y21" s="87"/>
      <c r="Z21" s="98" t="s">
        <v>71</v>
      </c>
      <c r="AA21" s="89"/>
      <c r="AB21" s="89"/>
      <c r="AC21" s="89"/>
      <c r="AD21" s="90"/>
      <c r="AE21" s="90"/>
      <c r="AF21" s="92"/>
    </row>
    <row r="22" spans="1:32" ht="12" customHeight="1" x14ac:dyDescent="0.2">
      <c r="A22" s="195" t="s">
        <v>19</v>
      </c>
      <c r="B22" s="196"/>
      <c r="C22" s="192" t="s">
        <v>69</v>
      </c>
      <c r="D22" s="193"/>
      <c r="E22" s="193"/>
      <c r="F22" s="193"/>
      <c r="G22" s="194"/>
      <c r="H22" s="8" t="s">
        <v>21</v>
      </c>
      <c r="I22" s="18">
        <v>2</v>
      </c>
      <c r="J22" s="97" t="s">
        <v>70</v>
      </c>
      <c r="K22" s="82"/>
      <c r="L22" s="82"/>
      <c r="M22" s="82"/>
      <c r="N22" s="82"/>
      <c r="O22" s="83"/>
      <c r="P22" s="83"/>
      <c r="Q22" s="83"/>
      <c r="R22" s="83"/>
      <c r="T22" s="84"/>
      <c r="U22" s="97" t="s">
        <v>72</v>
      </c>
      <c r="V22" s="82"/>
      <c r="W22" s="82"/>
      <c r="X22" s="83"/>
      <c r="Y22" s="83"/>
      <c r="Z22" s="83"/>
      <c r="AB22" s="83"/>
      <c r="AC22" s="83"/>
      <c r="AF22" s="93"/>
    </row>
    <row r="23" spans="1:32" ht="12" customHeight="1" x14ac:dyDescent="0.2">
      <c r="A23" s="200" t="s">
        <v>22</v>
      </c>
      <c r="B23" s="201"/>
      <c r="C23" s="201"/>
      <c r="D23" s="201"/>
      <c r="E23" s="201"/>
      <c r="F23" s="202"/>
      <c r="G23" s="94"/>
      <c r="H23" s="9" t="s">
        <v>36</v>
      </c>
      <c r="I23" s="94"/>
      <c r="J23" s="2"/>
      <c r="K23" s="83"/>
      <c r="L23" s="83"/>
      <c r="M23" s="83"/>
      <c r="N23" s="83"/>
      <c r="O23" s="83"/>
      <c r="P23" s="83"/>
      <c r="Q23" s="83"/>
      <c r="R23" s="83"/>
      <c r="T23" s="84"/>
      <c r="U23" s="118" t="s">
        <v>73</v>
      </c>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4</v>
      </c>
      <c r="B25" s="112">
        <v>2</v>
      </c>
      <c r="C25" s="112">
        <v>3</v>
      </c>
      <c r="D25" s="112">
        <v>3</v>
      </c>
      <c r="E25" s="112">
        <v>3</v>
      </c>
      <c r="F25" s="112">
        <v>1</v>
      </c>
      <c r="G25" s="112">
        <v>3</v>
      </c>
      <c r="H25" s="112">
        <v>1</v>
      </c>
      <c r="I25" s="112">
        <v>5</v>
      </c>
      <c r="J25" s="103"/>
      <c r="K25" s="104">
        <f>COUNTA(I23)*I22</f>
        <v>0</v>
      </c>
      <c r="L25" s="191" t="s">
        <v>23</v>
      </c>
      <c r="M25" s="191"/>
      <c r="N25" s="191"/>
      <c r="O25" s="191"/>
      <c r="P25" s="191"/>
      <c r="Q25" s="105">
        <f>(COUNTA(S25:AF25)+G23)*I22</f>
        <v>0</v>
      </c>
      <c r="R25" s="106"/>
      <c r="S25" s="107"/>
      <c r="T25" s="108"/>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7" t="s">
        <v>20</v>
      </c>
      <c r="B27" s="198"/>
      <c r="C27" s="199" t="s">
        <v>84</v>
      </c>
      <c r="D27" s="199"/>
      <c r="E27" s="199"/>
      <c r="F27" s="199"/>
      <c r="G27" s="199"/>
      <c r="H27" s="199"/>
      <c r="I27" s="199"/>
      <c r="J27" s="85" t="s">
        <v>10</v>
      </c>
      <c r="K27" s="86"/>
      <c r="L27" s="86"/>
      <c r="M27" s="86"/>
      <c r="N27" s="87"/>
      <c r="O27" s="117" t="s">
        <v>62</v>
      </c>
      <c r="P27" s="89"/>
      <c r="Q27" s="89"/>
      <c r="R27" s="89"/>
      <c r="S27" s="90"/>
      <c r="T27" s="91"/>
      <c r="U27" s="85" t="s">
        <v>24</v>
      </c>
      <c r="V27" s="86"/>
      <c r="W27" s="86"/>
      <c r="X27" s="86"/>
      <c r="Y27" s="87"/>
      <c r="Z27" s="98" t="s">
        <v>71</v>
      </c>
      <c r="AA27" s="89"/>
      <c r="AB27" s="89"/>
      <c r="AC27" s="89"/>
      <c r="AD27" s="90"/>
      <c r="AE27" s="90"/>
      <c r="AF27" s="92"/>
    </row>
    <row r="28" spans="1:32" ht="12" customHeight="1" x14ac:dyDescent="0.2">
      <c r="A28" s="195" t="s">
        <v>19</v>
      </c>
      <c r="B28" s="196"/>
      <c r="C28" s="192" t="s">
        <v>69</v>
      </c>
      <c r="D28" s="193"/>
      <c r="E28" s="193"/>
      <c r="F28" s="193"/>
      <c r="G28" s="194"/>
      <c r="H28" s="8" t="s">
        <v>21</v>
      </c>
      <c r="I28" s="18">
        <v>2</v>
      </c>
      <c r="J28" s="97"/>
      <c r="K28" s="82"/>
      <c r="L28" s="82"/>
      <c r="M28" s="82"/>
      <c r="N28" s="82"/>
      <c r="O28" s="83"/>
      <c r="P28" s="83"/>
      <c r="Q28" s="83"/>
      <c r="R28" s="83"/>
      <c r="T28" s="84"/>
      <c r="U28" s="97" t="s">
        <v>72</v>
      </c>
      <c r="V28" s="82"/>
      <c r="W28" s="82"/>
      <c r="X28" s="83"/>
      <c r="Y28" s="83"/>
      <c r="Z28" s="83"/>
      <c r="AB28" s="83"/>
      <c r="AC28" s="83"/>
      <c r="AF28" s="93"/>
    </row>
    <row r="29" spans="1:32" ht="12" customHeight="1" x14ac:dyDescent="0.2">
      <c r="A29" s="200" t="s">
        <v>22</v>
      </c>
      <c r="B29" s="201"/>
      <c r="C29" s="201"/>
      <c r="D29" s="201"/>
      <c r="E29" s="201"/>
      <c r="F29" s="202"/>
      <c r="G29" s="94">
        <v>0</v>
      </c>
      <c r="H29" s="9" t="s">
        <v>36</v>
      </c>
      <c r="I29" s="94"/>
      <c r="J29" s="2"/>
      <c r="K29" s="83"/>
      <c r="L29" s="83"/>
      <c r="M29" s="83"/>
      <c r="N29" s="83"/>
      <c r="O29" s="83"/>
      <c r="P29" s="83"/>
      <c r="Q29" s="83"/>
      <c r="R29" s="83"/>
      <c r="T29" s="84"/>
      <c r="U29" s="118" t="s">
        <v>73</v>
      </c>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v>4</v>
      </c>
      <c r="B31" s="112">
        <v>2</v>
      </c>
      <c r="C31" s="112">
        <v>3</v>
      </c>
      <c r="D31" s="112">
        <v>3</v>
      </c>
      <c r="E31" s="112">
        <v>3</v>
      </c>
      <c r="F31" s="112">
        <v>1</v>
      </c>
      <c r="G31" s="112">
        <v>3</v>
      </c>
      <c r="H31" s="112">
        <v>1</v>
      </c>
      <c r="I31" s="112">
        <v>5</v>
      </c>
      <c r="J31" s="103"/>
      <c r="K31" s="104">
        <f>COUNTA(I29)*I28</f>
        <v>0</v>
      </c>
      <c r="L31" s="191" t="s">
        <v>23</v>
      </c>
      <c r="M31" s="191"/>
      <c r="N31" s="191"/>
      <c r="O31" s="191"/>
      <c r="P31" s="191"/>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7" t="s">
        <v>20</v>
      </c>
      <c r="B33" s="198"/>
      <c r="C33" s="199" t="s">
        <v>93</v>
      </c>
      <c r="D33" s="199"/>
      <c r="E33" s="199"/>
      <c r="F33" s="199"/>
      <c r="G33" s="199"/>
      <c r="H33" s="199"/>
      <c r="I33" s="199"/>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95" t="s">
        <v>19</v>
      </c>
      <c r="B34" s="196"/>
      <c r="C34" s="192" t="s">
        <v>77</v>
      </c>
      <c r="D34" s="193"/>
      <c r="E34" s="193"/>
      <c r="F34" s="193"/>
      <c r="G34" s="194"/>
      <c r="H34" s="8" t="s">
        <v>21</v>
      </c>
      <c r="I34" s="18">
        <v>2</v>
      </c>
      <c r="J34" s="97"/>
      <c r="K34" s="82"/>
      <c r="L34" s="82"/>
      <c r="M34" s="82"/>
      <c r="N34" s="82"/>
      <c r="O34" s="83"/>
      <c r="P34" s="83"/>
      <c r="Q34" s="83"/>
      <c r="R34" s="83"/>
      <c r="T34" s="84"/>
      <c r="U34" s="97" t="s">
        <v>74</v>
      </c>
      <c r="V34" s="150"/>
      <c r="W34" s="150"/>
      <c r="X34" s="151"/>
      <c r="Y34" s="151"/>
      <c r="Z34" s="151" t="s">
        <v>76</v>
      </c>
      <c r="AB34" s="83"/>
      <c r="AC34" s="83"/>
      <c r="AF34" s="93"/>
    </row>
    <row r="35" spans="1:32" ht="12" customHeight="1" x14ac:dyDescent="0.2">
      <c r="A35" s="200" t="s">
        <v>22</v>
      </c>
      <c r="B35" s="201"/>
      <c r="C35" s="201"/>
      <c r="D35" s="201"/>
      <c r="E35" s="201"/>
      <c r="F35" s="202"/>
      <c r="G35" s="94">
        <v>0</v>
      </c>
      <c r="H35" s="9" t="s">
        <v>36</v>
      </c>
      <c r="I35" s="94"/>
      <c r="J35" s="2"/>
      <c r="K35" s="83"/>
      <c r="L35" s="83"/>
      <c r="M35" s="83"/>
      <c r="N35" s="83"/>
      <c r="O35" s="83"/>
      <c r="P35" s="83"/>
      <c r="Q35" s="83"/>
      <c r="R35" s="83"/>
      <c r="T35" s="84"/>
      <c r="U35" s="118" t="s">
        <v>75</v>
      </c>
      <c r="V35" s="151"/>
      <c r="W35" s="151"/>
      <c r="X35" s="151"/>
      <c r="Y35" s="151"/>
      <c r="Z35" s="151"/>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118" t="s">
        <v>72</v>
      </c>
      <c r="V36" s="151"/>
      <c r="W36" s="151"/>
      <c r="X36" s="151"/>
      <c r="Y36" s="151"/>
      <c r="Z36" s="151"/>
      <c r="AB36" s="83"/>
      <c r="AC36" s="83"/>
      <c r="AF36" s="93"/>
    </row>
    <row r="37" spans="1:32" ht="12" customHeight="1" thickBot="1" x14ac:dyDescent="0.25">
      <c r="A37" s="101" t="s">
        <v>78</v>
      </c>
      <c r="B37" s="102">
        <v>4</v>
      </c>
      <c r="C37" s="102">
        <v>0</v>
      </c>
      <c r="D37" s="102">
        <v>4</v>
      </c>
      <c r="E37" s="102">
        <v>3</v>
      </c>
      <c r="F37" s="102">
        <v>1</v>
      </c>
      <c r="G37" s="102">
        <v>4</v>
      </c>
      <c r="H37" s="102">
        <v>1</v>
      </c>
      <c r="I37" s="102">
        <v>5</v>
      </c>
      <c r="J37" s="103"/>
      <c r="K37" s="104">
        <f>COUNTA(I35)*I34</f>
        <v>0</v>
      </c>
      <c r="L37" s="191" t="s">
        <v>23</v>
      </c>
      <c r="M37" s="191"/>
      <c r="N37" s="191"/>
      <c r="O37" s="191"/>
      <c r="P37" s="191"/>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7" t="s">
        <v>20</v>
      </c>
      <c r="B39" s="198"/>
      <c r="C39" s="199"/>
      <c r="D39" s="199"/>
      <c r="E39" s="199"/>
      <c r="F39" s="199"/>
      <c r="G39" s="199"/>
      <c r="H39" s="199"/>
      <c r="I39" s="199"/>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5" t="s">
        <v>19</v>
      </c>
      <c r="B40" s="196"/>
      <c r="C40" s="192"/>
      <c r="D40" s="193"/>
      <c r="E40" s="193"/>
      <c r="F40" s="193"/>
      <c r="G40" s="194"/>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200" t="s">
        <v>22</v>
      </c>
      <c r="B41" s="201"/>
      <c r="C41" s="201"/>
      <c r="D41" s="201"/>
      <c r="E41" s="201"/>
      <c r="F41" s="202"/>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191" t="s">
        <v>23</v>
      </c>
      <c r="M43" s="191"/>
      <c r="N43" s="191"/>
      <c r="O43" s="191"/>
      <c r="P43" s="191"/>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7" t="s">
        <v>20</v>
      </c>
      <c r="B45" s="198"/>
      <c r="C45" s="199"/>
      <c r="D45" s="199"/>
      <c r="E45" s="199"/>
      <c r="F45" s="199"/>
      <c r="G45" s="199"/>
      <c r="H45" s="199"/>
      <c r="I45" s="199"/>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5" t="s">
        <v>19</v>
      </c>
      <c r="B46" s="196"/>
      <c r="C46" s="192"/>
      <c r="D46" s="193"/>
      <c r="E46" s="193"/>
      <c r="F46" s="193"/>
      <c r="G46" s="194"/>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200" t="s">
        <v>22</v>
      </c>
      <c r="B47" s="201"/>
      <c r="C47" s="201"/>
      <c r="D47" s="201"/>
      <c r="E47" s="201"/>
      <c r="F47" s="202"/>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191" t="s">
        <v>23</v>
      </c>
      <c r="M49" s="191"/>
      <c r="N49" s="191"/>
      <c r="O49" s="191"/>
      <c r="P49" s="191"/>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7" t="s">
        <v>20</v>
      </c>
      <c r="B51" s="198"/>
      <c r="C51" s="199"/>
      <c r="D51" s="199"/>
      <c r="E51" s="199"/>
      <c r="F51" s="199"/>
      <c r="G51" s="199"/>
      <c r="H51" s="199"/>
      <c r="I51" s="199"/>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5" t="s">
        <v>19</v>
      </c>
      <c r="B52" s="196"/>
      <c r="C52" s="192"/>
      <c r="D52" s="193"/>
      <c r="E52" s="193"/>
      <c r="F52" s="193"/>
      <c r="G52" s="194"/>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200" t="s">
        <v>22</v>
      </c>
      <c r="B53" s="201"/>
      <c r="C53" s="201"/>
      <c r="D53" s="201"/>
      <c r="E53" s="201"/>
      <c r="F53" s="202"/>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191" t="s">
        <v>23</v>
      </c>
      <c r="M55" s="191"/>
      <c r="N55" s="191"/>
      <c r="O55" s="191"/>
      <c r="P55" s="191"/>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7" t="s">
        <v>20</v>
      </c>
      <c r="B57" s="198"/>
      <c r="C57" s="199"/>
      <c r="D57" s="199"/>
      <c r="E57" s="199"/>
      <c r="F57" s="199"/>
      <c r="G57" s="199"/>
      <c r="H57" s="199"/>
      <c r="I57" s="199"/>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5" t="s">
        <v>19</v>
      </c>
      <c r="B58" s="196"/>
      <c r="C58" s="192"/>
      <c r="D58" s="193"/>
      <c r="E58" s="193"/>
      <c r="F58" s="193"/>
      <c r="G58" s="194"/>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200" t="s">
        <v>22</v>
      </c>
      <c r="B59" s="201"/>
      <c r="C59" s="201"/>
      <c r="D59" s="201"/>
      <c r="E59" s="201"/>
      <c r="F59" s="202"/>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191" t="s">
        <v>23</v>
      </c>
      <c r="M61" s="191"/>
      <c r="N61" s="191"/>
      <c r="O61" s="191"/>
      <c r="P61" s="191"/>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7" t="s">
        <v>20</v>
      </c>
      <c r="B63" s="198"/>
      <c r="C63" s="199"/>
      <c r="D63" s="199"/>
      <c r="E63" s="199"/>
      <c r="F63" s="199"/>
      <c r="G63" s="199"/>
      <c r="H63" s="199"/>
      <c r="I63" s="199"/>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5" t="s">
        <v>19</v>
      </c>
      <c r="B64" s="196"/>
      <c r="C64" s="192"/>
      <c r="D64" s="193"/>
      <c r="E64" s="193"/>
      <c r="F64" s="193"/>
      <c r="G64" s="194"/>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200" t="s">
        <v>22</v>
      </c>
      <c r="B65" s="201"/>
      <c r="C65" s="201"/>
      <c r="D65" s="201"/>
      <c r="E65" s="201"/>
      <c r="F65" s="202"/>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191" t="s">
        <v>23</v>
      </c>
      <c r="M67" s="191"/>
      <c r="N67" s="191"/>
      <c r="O67" s="191"/>
      <c r="P67" s="191"/>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3"/>
  <sheetViews>
    <sheetView workbookViewId="0">
      <selection activeCell="A25" sqref="A25:D25"/>
    </sheetView>
  </sheetViews>
  <sheetFormatPr defaultRowHeight="12.75" x14ac:dyDescent="0.2"/>
  <cols>
    <col min="1" max="4" width="15" customWidth="1"/>
    <col min="5" max="8" width="7.28515625" customWidth="1"/>
  </cols>
  <sheetData>
    <row r="1" spans="1:8" ht="25.5" customHeight="1" x14ac:dyDescent="0.3">
      <c r="A1" s="205" t="s">
        <v>56</v>
      </c>
      <c r="B1" s="205"/>
      <c r="C1" s="205"/>
      <c r="D1" s="205"/>
      <c r="E1" s="205"/>
      <c r="F1" s="205"/>
      <c r="G1" s="205"/>
      <c r="H1" s="205"/>
    </row>
    <row r="2" spans="1:8" ht="15.75" x14ac:dyDescent="0.25">
      <c r="A2" s="142" t="s">
        <v>39</v>
      </c>
      <c r="B2" s="126" t="str">
        <f>Diario!B2</f>
        <v>Butcher Skulls</v>
      </c>
    </row>
    <row r="3" spans="1:8" ht="6.75" customHeight="1" x14ac:dyDescent="0.2"/>
    <row r="4" spans="1:8" s="125" customFormat="1" ht="18.75" thickBot="1" x14ac:dyDescent="0.3">
      <c r="A4" s="149" t="s">
        <v>40</v>
      </c>
      <c r="B4" s="137">
        <f>SUM(E7:E52)-SUM(F7:F52)</f>
        <v>6</v>
      </c>
      <c r="C4" s="149" t="s">
        <v>41</v>
      </c>
      <c r="D4" s="137">
        <f>SUM(G7:G52)-SUM(H7:H52)</f>
        <v>0</v>
      </c>
    </row>
    <row r="5" spans="1:8" ht="13.5" customHeight="1" thickTop="1" x14ac:dyDescent="0.2">
      <c r="E5" s="206" t="s">
        <v>42</v>
      </c>
      <c r="F5" s="207"/>
      <c r="G5" s="206" t="s">
        <v>45</v>
      </c>
      <c r="H5" s="207"/>
    </row>
    <row r="6" spans="1:8" ht="13.5" thickBot="1" x14ac:dyDescent="0.25">
      <c r="E6" s="127" t="s">
        <v>43</v>
      </c>
      <c r="F6" s="128" t="s">
        <v>44</v>
      </c>
      <c r="G6" s="127" t="s">
        <v>46</v>
      </c>
      <c r="H6" s="128" t="s">
        <v>47</v>
      </c>
    </row>
    <row r="7" spans="1:8" ht="17.25" thickTop="1" thickBot="1" x14ac:dyDescent="0.3">
      <c r="A7" s="208" t="s">
        <v>48</v>
      </c>
      <c r="B7" s="209"/>
      <c r="C7" s="209"/>
      <c r="D7" s="209"/>
      <c r="E7" s="133">
        <v>500</v>
      </c>
      <c r="F7" s="134"/>
      <c r="G7" s="133"/>
      <c r="H7" s="134"/>
    </row>
    <row r="8" spans="1:8" ht="15.75" x14ac:dyDescent="0.25">
      <c r="A8" s="210" t="s">
        <v>49</v>
      </c>
      <c r="B8" s="211"/>
      <c r="C8" s="211"/>
      <c r="D8" s="211"/>
      <c r="E8" s="143"/>
      <c r="F8" s="144"/>
      <c r="G8" s="143"/>
      <c r="H8" s="144"/>
    </row>
    <row r="9" spans="1:8" x14ac:dyDescent="0.2">
      <c r="A9" s="203" t="s">
        <v>59</v>
      </c>
      <c r="B9" s="204"/>
      <c r="C9" s="204"/>
      <c r="D9" s="204"/>
      <c r="E9" s="145"/>
      <c r="F9" s="146">
        <v>80</v>
      </c>
      <c r="G9" s="145"/>
      <c r="H9" s="146"/>
    </row>
    <row r="10" spans="1:8" x14ac:dyDescent="0.2">
      <c r="A10" s="203" t="s">
        <v>66</v>
      </c>
      <c r="B10" s="204"/>
      <c r="C10" s="204"/>
      <c r="D10" s="204"/>
      <c r="E10" s="145"/>
      <c r="F10" s="146">
        <v>40</v>
      </c>
      <c r="G10" s="145"/>
      <c r="H10" s="146"/>
    </row>
    <row r="11" spans="1:8" x14ac:dyDescent="0.2">
      <c r="A11" s="203" t="s">
        <v>66</v>
      </c>
      <c r="B11" s="204"/>
      <c r="C11" s="204"/>
      <c r="D11" s="204"/>
      <c r="E11" s="145"/>
      <c r="F11" s="146">
        <v>40</v>
      </c>
      <c r="G11" s="145"/>
      <c r="H11" s="146"/>
    </row>
    <row r="12" spans="1:8" x14ac:dyDescent="0.2">
      <c r="A12" s="203" t="s">
        <v>65</v>
      </c>
      <c r="B12" s="204"/>
      <c r="C12" s="204"/>
      <c r="D12" s="204"/>
      <c r="E12" s="145"/>
      <c r="F12" s="146">
        <v>40</v>
      </c>
      <c r="G12" s="145"/>
      <c r="H12" s="146"/>
    </row>
    <row r="13" spans="1:8" x14ac:dyDescent="0.2">
      <c r="A13" s="203" t="s">
        <v>79</v>
      </c>
      <c r="B13" s="204"/>
      <c r="C13" s="204"/>
      <c r="D13" s="204"/>
      <c r="E13" s="145"/>
      <c r="F13" s="146">
        <f>2*25</f>
        <v>50</v>
      </c>
      <c r="G13" s="145"/>
      <c r="H13" s="146"/>
    </row>
    <row r="14" spans="1:8" x14ac:dyDescent="0.2">
      <c r="A14" s="203" t="s">
        <v>79</v>
      </c>
      <c r="B14" s="215"/>
      <c r="C14" s="215"/>
      <c r="D14" s="216"/>
      <c r="E14" s="145"/>
      <c r="F14" s="146">
        <f>2*25</f>
        <v>50</v>
      </c>
      <c r="G14" s="145"/>
      <c r="H14" s="146"/>
    </row>
    <row r="15" spans="1:8" x14ac:dyDescent="0.2">
      <c r="A15" s="203" t="s">
        <v>80</v>
      </c>
      <c r="B15" s="204"/>
      <c r="C15" s="204"/>
      <c r="D15" s="204"/>
      <c r="E15" s="145"/>
      <c r="F15" s="146">
        <f t="shared" ref="F15:F17" si="0">2*15</f>
        <v>30</v>
      </c>
      <c r="G15" s="145"/>
      <c r="H15" s="146"/>
    </row>
    <row r="16" spans="1:8" x14ac:dyDescent="0.2">
      <c r="A16" s="203" t="s">
        <v>80</v>
      </c>
      <c r="B16" s="204"/>
      <c r="C16" s="204"/>
      <c r="D16" s="204"/>
      <c r="E16" s="145"/>
      <c r="F16" s="146">
        <f t="shared" si="0"/>
        <v>30</v>
      </c>
      <c r="G16" s="145"/>
      <c r="H16" s="146"/>
    </row>
    <row r="17" spans="1:8" x14ac:dyDescent="0.2">
      <c r="A17" s="203" t="s">
        <v>80</v>
      </c>
      <c r="B17" s="204"/>
      <c r="C17" s="204"/>
      <c r="D17" s="204"/>
      <c r="E17" s="145"/>
      <c r="F17" s="146">
        <f t="shared" si="0"/>
        <v>30</v>
      </c>
      <c r="G17" s="145"/>
      <c r="H17" s="146"/>
    </row>
    <row r="18" spans="1:8" x14ac:dyDescent="0.2">
      <c r="A18" s="203" t="s">
        <v>81</v>
      </c>
      <c r="B18" s="215"/>
      <c r="C18" s="215"/>
      <c r="D18" s="216"/>
      <c r="E18" s="145"/>
      <c r="F18" s="146">
        <f>2*15</f>
        <v>30</v>
      </c>
      <c r="G18" s="145"/>
      <c r="H18" s="146"/>
    </row>
    <row r="19" spans="1:8" ht="27" customHeight="1" thickBot="1" x14ac:dyDescent="0.25">
      <c r="A19" s="212" t="s">
        <v>83</v>
      </c>
      <c r="B19" s="213"/>
      <c r="C19" s="213"/>
      <c r="D19" s="214"/>
      <c r="E19" s="147"/>
      <c r="F19" s="148">
        <f>10+4*5+4*5+2*10+2*2</f>
        <v>74</v>
      </c>
      <c r="G19" s="147"/>
      <c r="H19" s="148"/>
    </row>
    <row r="20" spans="1:8" ht="15.75" x14ac:dyDescent="0.25">
      <c r="A20" s="210" t="s">
        <v>50</v>
      </c>
      <c r="B20" s="211"/>
      <c r="C20" s="211"/>
      <c r="D20" s="211"/>
      <c r="E20" s="129"/>
      <c r="F20" s="130"/>
      <c r="G20" s="129"/>
      <c r="H20" s="130"/>
    </row>
    <row r="21" spans="1:8" x14ac:dyDescent="0.2">
      <c r="A21" s="203"/>
      <c r="B21" s="204"/>
      <c r="C21" s="204"/>
      <c r="D21" s="204"/>
      <c r="E21" s="129"/>
      <c r="F21" s="130"/>
      <c r="G21" s="129"/>
      <c r="H21" s="130"/>
    </row>
    <row r="22" spans="1:8" x14ac:dyDescent="0.2">
      <c r="A22" s="203"/>
      <c r="B22" s="204"/>
      <c r="C22" s="204"/>
      <c r="D22" s="204"/>
      <c r="E22" s="129"/>
      <c r="F22" s="130"/>
      <c r="G22" s="129"/>
      <c r="H22" s="130"/>
    </row>
    <row r="23" spans="1:8" x14ac:dyDescent="0.2">
      <c r="A23" s="203"/>
      <c r="B23" s="204"/>
      <c r="C23" s="204"/>
      <c r="D23" s="204"/>
      <c r="E23" s="129"/>
      <c r="F23" s="130"/>
      <c r="G23" s="129"/>
      <c r="H23" s="130"/>
    </row>
    <row r="24" spans="1:8" x14ac:dyDescent="0.2">
      <c r="A24" s="203"/>
      <c r="B24" s="204"/>
      <c r="C24" s="204"/>
      <c r="D24" s="204"/>
      <c r="E24" s="129"/>
      <c r="F24" s="130"/>
      <c r="G24" s="129"/>
      <c r="H24" s="130"/>
    </row>
    <row r="25" spans="1:8" x14ac:dyDescent="0.2">
      <c r="A25" s="203"/>
      <c r="B25" s="204"/>
      <c r="C25" s="204"/>
      <c r="D25" s="204"/>
      <c r="E25" s="129"/>
      <c r="F25" s="130"/>
      <c r="G25" s="129"/>
      <c r="H25" s="130"/>
    </row>
    <row r="26" spans="1:8" x14ac:dyDescent="0.2">
      <c r="A26" s="203"/>
      <c r="B26" s="204"/>
      <c r="C26" s="204"/>
      <c r="D26" s="204"/>
      <c r="E26" s="129"/>
      <c r="F26" s="130"/>
      <c r="G26" s="129"/>
      <c r="H26" s="130"/>
    </row>
    <row r="27" spans="1:8" x14ac:dyDescent="0.2">
      <c r="A27" s="203"/>
      <c r="B27" s="204"/>
      <c r="C27" s="204"/>
      <c r="D27" s="204"/>
      <c r="E27" s="129"/>
      <c r="F27" s="130"/>
      <c r="G27" s="129"/>
      <c r="H27" s="130"/>
    </row>
    <row r="28" spans="1:8" x14ac:dyDescent="0.2">
      <c r="A28" s="203"/>
      <c r="B28" s="204"/>
      <c r="C28" s="204"/>
      <c r="D28" s="204"/>
      <c r="E28" s="129"/>
      <c r="F28" s="130"/>
      <c r="G28" s="129"/>
      <c r="H28" s="130"/>
    </row>
    <row r="29" spans="1:8" ht="13.5" thickBot="1" x14ac:dyDescent="0.25">
      <c r="A29" s="212"/>
      <c r="B29" s="217"/>
      <c r="C29" s="217"/>
      <c r="D29" s="217"/>
      <c r="E29" s="135"/>
      <c r="F29" s="136"/>
      <c r="G29" s="135"/>
      <c r="H29" s="136"/>
    </row>
    <row r="30" spans="1:8" x14ac:dyDescent="0.2">
      <c r="E30" s="129"/>
      <c r="F30" s="130"/>
      <c r="G30" s="129"/>
      <c r="H30" s="130"/>
    </row>
    <row r="31" spans="1:8" x14ac:dyDescent="0.2">
      <c r="E31" s="129"/>
      <c r="F31" s="130"/>
      <c r="G31" s="129"/>
      <c r="H31" s="130"/>
    </row>
    <row r="32" spans="1:8" x14ac:dyDescent="0.2">
      <c r="E32" s="129"/>
      <c r="F32" s="130"/>
      <c r="G32" s="129"/>
      <c r="H32" s="130"/>
    </row>
    <row r="33" spans="5:8" x14ac:dyDescent="0.2">
      <c r="E33" s="129"/>
      <c r="F33" s="130"/>
      <c r="G33" s="129"/>
      <c r="H33" s="130"/>
    </row>
    <row r="34" spans="5:8" x14ac:dyDescent="0.2">
      <c r="E34" s="129"/>
      <c r="F34" s="130"/>
      <c r="G34" s="129"/>
      <c r="H34" s="130"/>
    </row>
    <row r="35" spans="5:8" x14ac:dyDescent="0.2">
      <c r="E35" s="129"/>
      <c r="F35" s="130"/>
      <c r="G35" s="129"/>
      <c r="H35" s="130"/>
    </row>
    <row r="36" spans="5:8" x14ac:dyDescent="0.2">
      <c r="E36" s="129"/>
      <c r="F36" s="130"/>
      <c r="G36" s="129"/>
      <c r="H36" s="130"/>
    </row>
    <row r="37" spans="5:8" x14ac:dyDescent="0.2">
      <c r="E37" s="129"/>
      <c r="F37" s="130"/>
      <c r="G37" s="129"/>
      <c r="H37" s="130"/>
    </row>
    <row r="38" spans="5:8" x14ac:dyDescent="0.2">
      <c r="E38" s="129"/>
      <c r="F38" s="130"/>
      <c r="G38" s="129"/>
      <c r="H38" s="130"/>
    </row>
    <row r="39" spans="5:8" x14ac:dyDescent="0.2">
      <c r="E39" s="129"/>
      <c r="F39" s="130"/>
      <c r="G39" s="129"/>
      <c r="H39" s="130"/>
    </row>
    <row r="40" spans="5:8" x14ac:dyDescent="0.2">
      <c r="E40" s="129"/>
      <c r="F40" s="130"/>
      <c r="G40" s="129"/>
      <c r="H40" s="130"/>
    </row>
    <row r="41" spans="5:8" x14ac:dyDescent="0.2">
      <c r="E41" s="129"/>
      <c r="F41" s="130"/>
      <c r="G41" s="129"/>
      <c r="H41" s="130"/>
    </row>
    <row r="42" spans="5:8" x14ac:dyDescent="0.2">
      <c r="E42" s="129"/>
      <c r="F42" s="130"/>
      <c r="G42" s="129"/>
      <c r="H42" s="130"/>
    </row>
    <row r="43" spans="5:8" x14ac:dyDescent="0.2">
      <c r="E43" s="129"/>
      <c r="F43" s="130"/>
      <c r="G43" s="129"/>
      <c r="H43" s="130"/>
    </row>
    <row r="44" spans="5:8" x14ac:dyDescent="0.2">
      <c r="E44" s="129"/>
      <c r="F44" s="130"/>
      <c r="G44" s="129"/>
      <c r="H44" s="130"/>
    </row>
    <row r="45" spans="5:8" x14ac:dyDescent="0.2">
      <c r="E45" s="129"/>
      <c r="F45" s="130"/>
      <c r="G45" s="129"/>
      <c r="H45" s="130"/>
    </row>
    <row r="46" spans="5:8" x14ac:dyDescent="0.2">
      <c r="E46" s="129"/>
      <c r="F46" s="130"/>
      <c r="G46" s="129"/>
      <c r="H46" s="130"/>
    </row>
    <row r="47" spans="5:8" x14ac:dyDescent="0.2">
      <c r="E47" s="129"/>
      <c r="F47" s="130"/>
      <c r="G47" s="129"/>
      <c r="H47" s="130"/>
    </row>
    <row r="48" spans="5:8" x14ac:dyDescent="0.2">
      <c r="E48" s="129"/>
      <c r="F48" s="130"/>
      <c r="G48" s="129"/>
      <c r="H48" s="130"/>
    </row>
    <row r="49" spans="5:8" x14ac:dyDescent="0.2">
      <c r="E49" s="129"/>
      <c r="F49" s="130"/>
      <c r="G49" s="129"/>
      <c r="H49" s="130"/>
    </row>
    <row r="50" spans="5:8" x14ac:dyDescent="0.2">
      <c r="E50" s="129"/>
      <c r="F50" s="130"/>
      <c r="G50" s="129"/>
      <c r="H50" s="130"/>
    </row>
    <row r="51" spans="5:8" x14ac:dyDescent="0.2">
      <c r="E51" s="129"/>
      <c r="F51" s="130"/>
      <c r="G51" s="129"/>
      <c r="H51" s="130"/>
    </row>
    <row r="52" spans="5:8" ht="13.5" thickBot="1" x14ac:dyDescent="0.25">
      <c r="E52" s="131"/>
      <c r="F52" s="132"/>
      <c r="G52" s="131"/>
      <c r="H52" s="132"/>
    </row>
    <row r="53" spans="5:8" ht="13.5" thickTop="1" x14ac:dyDescent="0.2"/>
  </sheetData>
  <mergeCells count="26">
    <mergeCell ref="A25:D25"/>
    <mergeCell ref="A26:D26"/>
    <mergeCell ref="A27:D27"/>
    <mergeCell ref="A28:D28"/>
    <mergeCell ref="A29:D29"/>
    <mergeCell ref="A24:D24"/>
    <mergeCell ref="A11:D11"/>
    <mergeCell ref="A12:D12"/>
    <mergeCell ref="A13:D13"/>
    <mergeCell ref="A15:D15"/>
    <mergeCell ref="A16:D16"/>
    <mergeCell ref="A17:D17"/>
    <mergeCell ref="A19:D19"/>
    <mergeCell ref="A20:D20"/>
    <mergeCell ref="A21:D21"/>
    <mergeCell ref="A22:D22"/>
    <mergeCell ref="A23:D23"/>
    <mergeCell ref="A18:D18"/>
    <mergeCell ref="A14:D14"/>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2019-03-27T17:52:52Z</dcterms:modified>
</cp:coreProperties>
</file>