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mordheim\Campagne\Campagne LIUT\Campagna 2018\Giocatori\MASTRO-MARIENBURG\"/>
    </mc:Choice>
  </mc:AlternateContent>
  <bookViews>
    <workbookView xWindow="10170" yWindow="-75" windowWidth="10200" windowHeight="8160" activeTab="1"/>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1027"/>
</workbook>
</file>

<file path=xl/calcChain.xml><?xml version="1.0" encoding="utf-8"?>
<calcChain xmlns="http://schemas.openxmlformats.org/spreadsheetml/2006/main">
  <c r="W2" i="2" l="1"/>
  <c r="E2" i="2"/>
  <c r="B2" i="3"/>
  <c r="D4" i="3"/>
  <c r="S6" i="2" s="1"/>
  <c r="B4" i="3"/>
  <c r="S5" i="2" s="1"/>
  <c r="Q68" i="1" l="1"/>
  <c r="Q62" i="1"/>
  <c r="Q56" i="1"/>
  <c r="Q50" i="1"/>
  <c r="Q44" i="1"/>
  <c r="Q37" i="1"/>
  <c r="Q31" i="1"/>
  <c r="K68" i="1"/>
  <c r="K62" i="1"/>
  <c r="K56" i="1"/>
  <c r="K50" i="1"/>
  <c r="K44"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<sst xmlns="http://schemas.openxmlformats.org/spreadsheetml/2006/main" count="444" uniqueCount="120">
  <si>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</si>
  <si>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</si>
  <si>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</si>
  <si>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</si>
  <si>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</si>
  <si>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</si>
  <si>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</si>
  <si>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</si>
  <si>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</si>
  <si>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</si>
  <si>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</si>
  <si>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</si>
  <si>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</si>
  <si>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</si>
  <si>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</si>
  <si>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</si>
  <si>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</si>
  <si>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</si>
  <si>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</si>
  <si>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</si>
  <si>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</si>
  <si>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</si>
  <si>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</si>
  <si>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</si>
  <si>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</si>
  <si>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</si>
  <si>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</si>
  <si>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</si>
  <si>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</si>
  <si>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</si>
  <si>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</si>
  <si>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</si>
  <si>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</si>
  <si>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</si>
  <si>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</si>
  <si>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</si>
  <si>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</si>
  <si>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</si>
  <si>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</si>
  <si>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</si>
  <si>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</si>
  <si>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</si>
  <si>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</si>
  <si>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</si>
  <si>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</si>
  <si>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</si>
  <si>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</si>
  <si>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</si>
  <si>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</si>
  <si>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</si>
  <si>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Nome Banda:</t>
  </si>
  <si>
    <t>Tipo Banda:</t>
  </si>
  <si>
    <t>Back Ground Iniziale</t>
  </si>
  <si>
    <t>DIARIO DI CAMPAGNA</t>
  </si>
  <si>
    <t>SCHEDA BANDA</t>
  </si>
  <si>
    <t>CONTABILITA' BANDA</t>
  </si>
  <si>
    <t>Doungen Master's Lair</t>
  </si>
  <si>
    <t>Marienburg</t>
  </si>
  <si>
    <r>
      <t xml:space="preserve">Karameikos. È una regione così lotanta da Mordheim che molti dicono addirittura che non esista davvero. È da lì che arriva il gruppo di mercenari capitanato dal celebre Capitan Tappo. Tante cose si narrano su questo gruppo, si dice abbiano compiuto imprese incredibili. Ora non so dirti quanto di questo sia vero, sta di fatto che la gilda dell'Alto Ordine degli Onorevoli Liberoscambisti di Marienburg ha dovuto spendere gran parte del suo oro per assoldarli.
Il leggendario gruppo è formato, oltre che da </t>
    </r>
    <r>
      <rPr>
        <b/>
        <sz val="11"/>
        <color rgb="FF000000"/>
        <rFont val="French Script MT"/>
        <family val="4"/>
      </rPr>
      <t>capitan Tappo</t>
    </r>
    <r>
      <rPr>
        <sz val="11"/>
        <color rgb="FF000000"/>
        <rFont val="French Script MT"/>
        <family val="4"/>
      </rPr>
      <t xml:space="preserve">, anche dal burbero </t>
    </r>
    <r>
      <rPr>
        <b/>
        <sz val="11"/>
        <color rgb="FF000000"/>
        <rFont val="French Script MT"/>
        <family val="4"/>
      </rPr>
      <t>Alagaer</t>
    </r>
    <r>
      <rPr>
        <sz val="11"/>
        <color rgb="FF000000"/>
        <rFont val="French Script MT"/>
        <family val="4"/>
      </rPr>
      <t xml:space="preserve">, un cafone tutto muscoli e ignoranza, dal biondissimo figlio del mare </t>
    </r>
    <r>
      <rPr>
        <b/>
        <sz val="11"/>
        <color rgb="FF000000"/>
        <rFont val="French Script MT"/>
        <family val="4"/>
      </rPr>
      <t>Torsten</t>
    </r>
    <r>
      <rPr>
        <sz val="11"/>
        <color rgb="FF000000"/>
        <rFont val="French Script MT"/>
        <family val="4"/>
      </rPr>
      <t xml:space="preserve">, dall'ex chierico </t>
    </r>
    <r>
      <rPr>
        <b/>
        <sz val="11"/>
        <color rgb="FF000000"/>
        <rFont val="French Script MT"/>
        <family val="4"/>
      </rPr>
      <t>Laos</t>
    </r>
    <r>
      <rPr>
        <sz val="11"/>
        <color rgb="FF000000"/>
        <rFont val="French Script MT"/>
        <family val="4"/>
      </rPr>
      <t xml:space="preserve"> e dal giovane nipote di Torsten, </t>
    </r>
    <r>
      <rPr>
        <b/>
        <sz val="11"/>
        <color rgb="FF000000"/>
        <rFont val="French Script MT"/>
        <family val="4"/>
      </rPr>
      <t>Espen</t>
    </r>
    <r>
      <rPr>
        <sz val="11"/>
        <color rgb="FF000000"/>
        <rFont val="French Script MT"/>
        <family val="4"/>
      </rPr>
      <t xml:space="preserve">. Poi ci sono </t>
    </r>
    <r>
      <rPr>
        <b/>
        <sz val="11"/>
        <color rgb="FF000000"/>
        <rFont val="French Script MT"/>
        <family val="4"/>
      </rPr>
      <t>Sisifo</t>
    </r>
    <r>
      <rPr>
        <sz val="11"/>
        <color rgb="FF000000"/>
        <rFont val="French Script MT"/>
        <family val="4"/>
      </rPr>
      <t xml:space="preserve"> e </t>
    </r>
    <r>
      <rPr>
        <b/>
        <sz val="11"/>
        <color rgb="FF000000"/>
        <rFont val="French Script MT"/>
        <family val="4"/>
      </rPr>
      <t>Leandros</t>
    </r>
    <r>
      <rPr>
        <sz val="11"/>
        <color rgb="FF000000"/>
        <rFont val="French Script MT"/>
        <family val="4"/>
      </rPr>
      <t xml:space="preserve">, due fuorilegge senza moralità, abilissimi con la balestra, e </t>
    </r>
    <r>
      <rPr>
        <b/>
        <sz val="11"/>
        <color rgb="FF000000"/>
        <rFont val="French Script MT"/>
        <family val="4"/>
      </rPr>
      <t>Loch Lamora</t>
    </r>
    <r>
      <rPr>
        <sz val="11"/>
        <color rgb="FF000000"/>
        <rFont val="French Script MT"/>
        <family val="4"/>
      </rPr>
      <t xml:space="preserve"> e </t>
    </r>
    <r>
      <rPr>
        <b/>
        <sz val="11"/>
        <color rgb="FF000000"/>
        <rFont val="French Script MT"/>
        <family val="4"/>
      </rPr>
      <t>Artorias</t>
    </r>
    <r>
      <rPr>
        <sz val="11"/>
        <color rgb="FF000000"/>
        <rFont val="French Script MT"/>
        <family val="4"/>
      </rPr>
      <t xml:space="preserve">, due ex cacciatori di taglie, arcieri provetti. Infine non dimentichiamoci di </t>
    </r>
    <r>
      <rPr>
        <b/>
        <sz val="11"/>
        <color rgb="FF000000"/>
        <rFont val="French Script MT"/>
        <family val="4"/>
      </rPr>
      <t>Plutarch</t>
    </r>
    <r>
      <rPr>
        <sz val="11"/>
        <color rgb="FF000000"/>
        <rFont val="French Script MT"/>
        <family val="4"/>
      </rPr>
      <t xml:space="preserve">, un celebre spadaccino, amante della dab; Robin Van Persie, detto il "trapper", cuoco del gruppo; </t>
    </r>
    <r>
      <rPr>
        <b/>
        <sz val="11"/>
        <color rgb="FF000000"/>
        <rFont val="French Script MT"/>
        <family val="4"/>
      </rPr>
      <t>Medivh</t>
    </r>
    <r>
      <rPr>
        <sz val="11"/>
        <color rgb="FF000000"/>
        <rFont val="French Script MT"/>
        <family val="4"/>
      </rPr>
      <t xml:space="preserve">, l'arrogante mago tatuato, maestro di magia minore; </t>
    </r>
    <r>
      <rPr>
        <b/>
        <sz val="11"/>
        <color rgb="FF000000"/>
        <rFont val="French Script MT"/>
        <family val="4"/>
      </rPr>
      <t>Dofur</t>
    </r>
    <r>
      <rPr>
        <sz val="11"/>
        <color rgb="FF000000"/>
        <rFont val="French Script MT"/>
        <family val="4"/>
      </rPr>
      <t xml:space="preserve">, l'ultimo della leggendaria stirpe nanica di Rockhom; </t>
    </r>
    <r>
      <rPr>
        <b/>
        <sz val="11"/>
        <color rgb="FF000000"/>
        <rFont val="French Script MT"/>
        <family val="4"/>
      </rPr>
      <t>Meridio</t>
    </r>
    <r>
      <rPr>
        <sz val="11"/>
        <color rgb="FF000000"/>
        <rFont val="French Script MT"/>
        <family val="4"/>
      </rPr>
      <t>, il braccio destro di Tappo, sempre accompagnato dal suo magnifico destriero Piramide.</t>
    </r>
  </si>
  <si>
    <t>Capitan Tappo</t>
  </si>
  <si>
    <t>Capitano</t>
  </si>
  <si>
    <t>X</t>
  </si>
  <si>
    <t>pugnale</t>
  </si>
  <si>
    <t>spada</t>
  </si>
  <si>
    <t>Capitan Tappo (Comandante)</t>
  </si>
  <si>
    <t>Torsten (Bravo)</t>
  </si>
  <si>
    <t>Alagaer (Bravo)</t>
  </si>
  <si>
    <t>Espen (Gaglioffo)</t>
  </si>
  <si>
    <t>Laos (Gaglioffo)</t>
  </si>
  <si>
    <t>Torsten</t>
  </si>
  <si>
    <t>Bravo</t>
  </si>
  <si>
    <t>alabarda</t>
  </si>
  <si>
    <t>Alagaer</t>
  </si>
  <si>
    <t>mazza</t>
  </si>
  <si>
    <t>Espen</t>
  </si>
  <si>
    <t>Gaglioffo</t>
  </si>
  <si>
    <t>Laos</t>
  </si>
  <si>
    <t>Tiratori</t>
  </si>
  <si>
    <t>balestra</t>
  </si>
  <si>
    <t>Lock Lamora e Artorias</t>
  </si>
  <si>
    <t>arco lungo</t>
  </si>
  <si>
    <t>Plutarch</t>
  </si>
  <si>
    <t>spadaccino</t>
  </si>
  <si>
    <t>Robin van Persie</t>
  </si>
  <si>
    <t>Halfling</t>
  </si>
  <si>
    <t>Medivh</t>
  </si>
  <si>
    <t>Mago</t>
  </si>
  <si>
    <t>Dofur</t>
  </si>
  <si>
    <t>Nano</t>
  </si>
  <si>
    <t>Meridio</t>
  </si>
  <si>
    <t>Baccelliere</t>
  </si>
  <si>
    <t>Plutarch (Spadaccino)</t>
  </si>
  <si>
    <t>Robin Van Persie (avventuriero Halfling)</t>
  </si>
  <si>
    <t>Medivh (Avventuriero Mago)</t>
  </si>
  <si>
    <t>Dofur (Avventuriero Nano)</t>
  </si>
  <si>
    <t>Meridio (Avventuriero Bacceliere)</t>
  </si>
  <si>
    <t>Sisfo, Leandros, Lock Lamora e Artorias (Tiratori) 25 CO ciascuno</t>
  </si>
  <si>
    <t>2 spade (10 CO), 2 alabarde (10 CO), 8 mazze (3 CO), 2 balestre (25 CO), 2 acrchi lunghi (15 CO)</t>
  </si>
  <si>
    <t>Primo scontro - 13/02/2018 - Evento LIUT</t>
  </si>
  <si>
    <t>Esplorazione: 5 pezzi di mutapietra (4+1) e uno sbandato</t>
  </si>
  <si>
    <t>venduti 5 pezzi di mutapietra</t>
  </si>
  <si>
    <t>pagamento ingaggio del Baccelliere (20 CO), del Nano (10 CO), del Mago (15 CO) e dello scout Halfling (5 CO)</t>
  </si>
  <si>
    <t>Reclutamento di un tiratore (25 CO) con 1 punto esperienza (2 CO)</t>
  </si>
  <si>
    <t>Acquisto di una balestra (25 CO) e di una mazza (3 CO)</t>
  </si>
  <si>
    <t>sbandato</t>
  </si>
  <si>
    <t>Sisifo e Grahdens</t>
  </si>
  <si>
    <t>Spada</t>
  </si>
  <si>
    <t>Elmo, arco</t>
  </si>
  <si>
    <t>cuoco</t>
  </si>
  <si>
    <t>Bastone</t>
  </si>
  <si>
    <t>mago</t>
  </si>
  <si>
    <t>Fortuna di Shemek</t>
  </si>
  <si>
    <t>Frecce argentee di Arha</t>
  </si>
  <si>
    <t>ascia</t>
  </si>
  <si>
    <t>carica furiosa, forsennato</t>
  </si>
  <si>
    <t>desiderio di morte, sventramostri, testa dura</t>
  </si>
  <si>
    <t>duri da uccidere</t>
  </si>
  <si>
    <t>lancia da cavaliere</t>
  </si>
  <si>
    <t>scudo, armatura pesante, spada</t>
  </si>
  <si>
    <t>cavallo (piramide)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</si>
</sst>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11"/>
      <color rgb="FF000000"/>
      <name val="French Script MT"/>
      <family val="4"/>
    </font>
    <font>
      <b/>
      <sz val="11"/>
      <color rgb="FF000000"/>
      <name val="French Script MT"/>
      <family val="4"/>
    </font>
    <font>
      <sz val="10"/>
      <color rgb="FF00B050"/>
      <name val="Calibri"/>
      <family val="2"/>
      <scheme val="minor"/>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4">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18">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2" fillId="0" borderId="49" xfId="0" applyFont="1" applyBorder="1" applyAlignment="1">
      <alignment horizontal="center" vertical="center"/>
    </xf>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2" fillId="0" borderId="72" xfId="0" applyFont="1" applyFill="1" applyBorder="1" applyAlignment="1">
      <alignment horizontal="center" vertical="center"/>
    </xf>
    <xf numFmtId="0" fontId="2" fillId="0" borderId="73" xfId="0" applyFont="1" applyFill="1" applyBorder="1" applyAlignment="1">
      <alignment horizontal="center" vertical="center"/>
    </xf>
    <xf numFmtId="0" fontId="38" fillId="0" borderId="17" xfId="0" applyFont="1" applyBorder="1" applyAlignment="1"/>
    <xf numFmtId="0" fontId="26" fillId="0" borderId="0" xfId="0" applyFont="1" applyAlignment="1">
      <alignment horizontal="center" wrapText="1"/>
    </xf>
    <xf numFmtId="0" fontId="36" fillId="0" borderId="0" xfId="0" applyFont="1" applyAlignment="1">
      <alignment horizontal="left" wrapText="1"/>
    </xf>
    <xf numFmtId="0" fontId="31" fillId="0" borderId="0" xfId="0" applyFont="1" applyAlignment="1">
      <alignment horizontal="center" vertic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9" fillId="0" borderId="68" xfId="0" applyFont="1" applyBorder="1" applyAlignment="1">
      <alignment horizontal="left" wrapText="1"/>
    </xf>
    <xf numFmtId="0" fontId="0" fillId="0" borderId="0" xfId="0"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6" fillId="0" borderId="64" xfId="0" applyFont="1" applyBorder="1" applyAlignment="1">
      <alignment horizontal="left"/>
    </xf>
    <xf numFmtId="0" fontId="26" fillId="0" borderId="65" xfId="0" applyFont="1" applyBorder="1" applyAlignment="1">
      <alignment horizontal="lef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2" workbookViewId="0">
      <selection activeCell="B2" sqref="B2"/>
    </sheetView>
  </sheetViews>
  <sheetFormatPr defaultRowHeight="12.75" x14ac:dyDescent="0.2"/>
  <cols>
    <col min="1" max="1" width="12.7109375" customWidth="1"/>
    <col min="2" max="2" width="76.42578125" customWidth="1"/>
  </cols>
  <sheetData>
    <row r="1" spans="1:2" ht="26.25" customHeight="1" x14ac:dyDescent="0.2">
      <c r="A1" s="159" t="s">
        <v>53</v>
      </c>
      <c r="B1" s="159"/>
    </row>
    <row r="2" spans="1:2" ht="18" x14ac:dyDescent="0.2">
      <c r="A2" s="141" t="s">
        <v>50</v>
      </c>
      <c r="B2" s="142" t="s">
        <v>56</v>
      </c>
    </row>
    <row r="3" spans="1:2" ht="5.25" customHeight="1" x14ac:dyDescent="0.2">
      <c r="A3" s="141"/>
      <c r="B3" s="143"/>
    </row>
    <row r="4" spans="1:2" ht="15.75" x14ac:dyDescent="0.2">
      <c r="A4" s="141" t="s">
        <v>51</v>
      </c>
      <c r="B4" s="144" t="s">
        <v>57</v>
      </c>
    </row>
    <row r="6" spans="1:2" ht="15.75" customHeight="1" x14ac:dyDescent="0.25">
      <c r="A6" s="157" t="s">
        <v>52</v>
      </c>
      <c r="B6" s="157"/>
    </row>
    <row r="7" spans="1:2" ht="163.5" customHeight="1" x14ac:dyDescent="0.3">
      <c r="A7" s="158" t="s">
        <v>58</v>
      </c>
      <c r="B7" s="158"/>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workbookViewId="0">
      <selection activeCell="A37" sqref="A37:I37"/>
    </sheetView>
  </sheetViews>
  <sheetFormatPr defaultColWidth="1.7109375" defaultRowHeight="10.5" customHeight="1" x14ac:dyDescent="0.2"/>
  <cols>
    <col min="1" max="33" width="2.7109375" style="1" customWidth="1"/>
    <col min="34" max="16384" width="1.7109375" style="1"/>
  </cols>
  <sheetData>
    <row r="1" spans="1:32" ht="23.25" x14ac:dyDescent="0.35">
      <c r="A1" s="160" t="s">
        <v>54</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ht="19.5" customHeight="1" x14ac:dyDescent="0.2">
      <c r="A2" s="182" t="s">
        <v>25</v>
      </c>
      <c r="B2" s="183"/>
      <c r="C2" s="183"/>
      <c r="D2" s="183"/>
      <c r="E2" s="82" t="str">
        <f>Diario!B2</f>
        <v>Doungen Master's Lair</v>
      </c>
      <c r="F2" s="82"/>
      <c r="G2" s="82"/>
      <c r="H2" s="82"/>
      <c r="I2" s="82"/>
      <c r="J2" s="82"/>
      <c r="K2" s="82"/>
      <c r="L2" s="82"/>
      <c r="M2" s="82"/>
      <c r="N2" s="82"/>
      <c r="O2" s="82"/>
      <c r="P2" s="82"/>
      <c r="Q2" s="83"/>
      <c r="R2" s="73"/>
      <c r="S2" s="184" t="s">
        <v>7</v>
      </c>
      <c r="T2" s="185"/>
      <c r="U2" s="185"/>
      <c r="V2" s="185"/>
      <c r="W2" s="80" t="str">
        <f>Diario!B4</f>
        <v>Marienburg</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86" t="s">
        <v>30</v>
      </c>
      <c r="B4" s="187"/>
      <c r="C4" s="187"/>
      <c r="D4" s="187"/>
      <c r="E4" s="187"/>
      <c r="F4" s="187"/>
      <c r="G4" s="187"/>
      <c r="H4" s="187"/>
      <c r="I4" s="187"/>
      <c r="J4" s="187"/>
      <c r="K4" s="187"/>
      <c r="L4" s="188"/>
      <c r="M4" s="70"/>
      <c r="N4" s="189" t="s">
        <v>31</v>
      </c>
      <c r="O4" s="190"/>
      <c r="P4" s="190"/>
      <c r="Q4" s="190"/>
      <c r="R4" s="190"/>
      <c r="S4" s="190"/>
      <c r="T4" s="191"/>
      <c r="U4" s="70"/>
      <c r="V4" s="76" t="s">
        <v>34</v>
      </c>
      <c r="W4" s="77"/>
      <c r="X4" s="77"/>
      <c r="Y4" s="77"/>
      <c r="Z4" s="77"/>
      <c r="AA4" s="77"/>
      <c r="AB4" s="77"/>
      <c r="AC4" s="77"/>
      <c r="AD4" s="77"/>
      <c r="AE4" s="77"/>
      <c r="AF4" s="78"/>
    </row>
    <row r="5" spans="1:32" ht="10.5" customHeight="1" x14ac:dyDescent="0.2">
      <c r="A5" s="192" t="s">
        <v>26</v>
      </c>
      <c r="B5" s="193"/>
      <c r="C5" s="193"/>
      <c r="D5" s="20">
        <f>SUM(Eroi!A18,Eroi!A29,Eroi!A40,Eroi!A51,Eroi!A62,Eroi!A73)</f>
        <v>5</v>
      </c>
      <c r="E5" s="193" t="s">
        <v>27</v>
      </c>
      <c r="F5" s="193"/>
      <c r="G5" s="193"/>
      <c r="H5" s="21">
        <f>SUM(Truppa!I4,Truppa!I10,Truppa!I16,Truppa!I22,Truppa!I28,Truppa!I34,Truppa!I40,Truppa!I47,Truppa!I53,Truppa!I59,Truppa!I65)</f>
        <v>9</v>
      </c>
      <c r="I5" s="194" t="s">
        <v>35</v>
      </c>
      <c r="J5" s="193"/>
      <c r="K5" s="193"/>
      <c r="L5" s="22">
        <f>SUM(Eroi!A20,Eroi!A31,Eroi!A42,Eroi!A53,Eroi!A64,Eroi!A75,Truppa!K7,Truppa!K13,Truppa!K19,Truppa!K25,Truppa!K31,Truppa!K37,Truppa!K44,Truppa!K50,Truppa!K56,Truppa!K62,Truppa!K68)</f>
        <v>0</v>
      </c>
      <c r="M5" s="4"/>
      <c r="N5" s="17" t="s">
        <v>32</v>
      </c>
      <c r="O5" s="18"/>
      <c r="P5" s="18"/>
      <c r="Q5" s="18"/>
      <c r="R5" s="18"/>
      <c r="S5" s="178">
        <f>Contabilità!B4</f>
        <v>6</v>
      </c>
      <c r="T5" s="179"/>
      <c r="U5" s="4"/>
      <c r="V5" s="156" t="s">
        <v>104</v>
      </c>
      <c r="W5" s="18"/>
      <c r="X5" s="18"/>
      <c r="Y5" s="18"/>
      <c r="Z5" s="18"/>
      <c r="AA5" s="18"/>
      <c r="AB5" s="18"/>
      <c r="AC5" s="18"/>
      <c r="AF5" s="16"/>
    </row>
    <row r="6" spans="1:32" ht="10.5" customHeight="1" x14ac:dyDescent="0.2">
      <c r="A6" s="174" t="s">
        <v>28</v>
      </c>
      <c r="B6" s="175"/>
      <c r="C6" s="175"/>
      <c r="D6" s="175"/>
      <c r="E6" s="175"/>
      <c r="F6" s="175"/>
      <c r="G6" s="175"/>
      <c r="H6" s="175"/>
      <c r="I6" s="175"/>
      <c r="J6" s="175"/>
      <c r="K6" s="176">
        <f>SUM(Eroi!A19,Eroi!A30,Eroi!A41,Eroi!A52,Eroi!A63,Eroi!A74,Truppa!Q7,Truppa!Q13,Truppa!Q19,Truppa!Q25,Truppa!Q31,Truppa!Q37,Truppa!Q44,Truppa!Q50,Truppa!Q56,Truppa!Q62,Truppa!Q68)</f>
        <v>107</v>
      </c>
      <c r="L6" s="177"/>
      <c r="M6" s="4"/>
      <c r="N6" s="17" t="s">
        <v>33</v>
      </c>
      <c r="O6" s="18"/>
      <c r="P6" s="18"/>
      <c r="Q6" s="18"/>
      <c r="R6" s="18"/>
      <c r="S6" s="178">
        <f>Contabilità!D4</f>
        <v>0</v>
      </c>
      <c r="T6" s="179"/>
      <c r="U6" s="4"/>
      <c r="V6" s="17"/>
      <c r="W6" s="18"/>
      <c r="X6" s="18"/>
      <c r="Y6" s="18"/>
      <c r="Z6" s="18"/>
      <c r="AA6" s="18"/>
      <c r="AB6" s="18"/>
      <c r="AC6" s="18"/>
      <c r="AF6" s="16"/>
    </row>
    <row r="7" spans="1:32" ht="10.5" customHeight="1" x14ac:dyDescent="0.2">
      <c r="A7" s="12" t="s">
        <v>29</v>
      </c>
      <c r="B7" s="11"/>
      <c r="C7" s="11"/>
      <c r="D7" s="11"/>
      <c r="E7" s="11"/>
      <c r="F7" s="10" t="s">
        <v>0</v>
      </c>
      <c r="G7" s="180">
        <f>D5+H5</f>
        <v>14</v>
      </c>
      <c r="H7" s="180"/>
      <c r="I7" s="11" t="s">
        <v>1</v>
      </c>
      <c r="J7" s="11" t="s">
        <v>2</v>
      </c>
      <c r="K7" s="180">
        <f>((D5+H5-L5)*5)+(L5*20)</f>
        <v>70</v>
      </c>
      <c r="L7" s="181"/>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2">
        <f>SUM(K6:L7)</f>
        <v>177</v>
      </c>
      <c r="L8" s="173"/>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4" t="s">
        <v>8</v>
      </c>
      <c r="B12" s="165"/>
      <c r="C12" s="166" t="s">
        <v>59</v>
      </c>
      <c r="D12" s="167"/>
      <c r="E12" s="167"/>
      <c r="F12" s="167"/>
      <c r="G12" s="167"/>
      <c r="H12" s="167"/>
      <c r="I12" s="167"/>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68" t="s">
        <v>9</v>
      </c>
      <c r="B13" s="169"/>
      <c r="C13" s="161" t="s">
        <v>60</v>
      </c>
      <c r="D13" s="162"/>
      <c r="E13" s="162"/>
      <c r="F13" s="162"/>
      <c r="G13" s="163"/>
      <c r="H13" s="23" t="s">
        <v>36</v>
      </c>
      <c r="I13" s="42"/>
      <c r="J13" s="24" t="s">
        <v>63</v>
      </c>
      <c r="K13" s="25"/>
      <c r="L13" s="25"/>
      <c r="M13" s="25"/>
      <c r="N13" s="25"/>
      <c r="O13" s="25"/>
      <c r="P13" s="26"/>
      <c r="Q13" s="29"/>
      <c r="R13" s="29"/>
      <c r="S13" s="29"/>
      <c r="T13" s="29"/>
      <c r="U13" s="122"/>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4</v>
      </c>
      <c r="C15" s="44">
        <v>4</v>
      </c>
      <c r="D15" s="44">
        <v>3</v>
      </c>
      <c r="E15" s="44">
        <v>3</v>
      </c>
      <c r="F15" s="121">
        <v>1</v>
      </c>
      <c r="G15" s="44">
        <v>4</v>
      </c>
      <c r="H15" s="44">
        <v>1</v>
      </c>
      <c r="I15" s="44">
        <v>8</v>
      </c>
      <c r="J15" s="120"/>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25"/>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0" t="s">
        <v>18</v>
      </c>
      <c r="C17" s="171"/>
      <c r="D17" s="170"/>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61</v>
      </c>
      <c r="C18" s="40" t="s">
        <v>61</v>
      </c>
      <c r="D18" s="41" t="s">
        <v>61</v>
      </c>
      <c r="E18" s="40" t="s">
        <v>61</v>
      </c>
      <c r="F18" s="49" t="s">
        <v>61</v>
      </c>
      <c r="G18" s="40" t="s">
        <v>61</v>
      </c>
      <c r="H18" s="49" t="s">
        <v>61</v>
      </c>
      <c r="I18" s="40" t="s">
        <v>61</v>
      </c>
      <c r="J18" s="49" t="s">
        <v>61</v>
      </c>
      <c r="K18" s="49" t="s">
        <v>61</v>
      </c>
      <c r="L18" s="40" t="s">
        <v>61</v>
      </c>
      <c r="M18" s="49" t="s">
        <v>61</v>
      </c>
      <c r="N18" s="49" t="s">
        <v>61</v>
      </c>
      <c r="O18" s="40" t="s">
        <v>61</v>
      </c>
      <c r="P18" s="49" t="s">
        <v>61</v>
      </c>
      <c r="Q18" s="49" t="s">
        <v>61</v>
      </c>
      <c r="R18" s="40" t="s">
        <v>61</v>
      </c>
      <c r="S18" s="49" t="s">
        <v>61</v>
      </c>
      <c r="T18" s="49" t="s">
        <v>61</v>
      </c>
      <c r="U18" s="40" t="s">
        <v>61</v>
      </c>
      <c r="V18" s="49" t="s">
        <v>61</v>
      </c>
      <c r="W18" s="49" t="s">
        <v>61</v>
      </c>
      <c r="X18" s="49"/>
      <c r="Y18" s="40"/>
      <c r="Z18" s="49"/>
      <c r="AA18" s="49"/>
      <c r="AB18" s="49"/>
      <c r="AC18" s="40"/>
      <c r="AD18" s="49"/>
      <c r="AE18" s="49"/>
      <c r="AF18" s="75"/>
    </row>
    <row r="19" spans="1:32" ht="9.75" customHeight="1" thickBot="1" x14ac:dyDescent="0.25">
      <c r="A19" s="101">
        <f>COUNTA(B18:AE20)</f>
        <v>22</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4" t="s">
        <v>8</v>
      </c>
      <c r="B23" s="165"/>
      <c r="C23" s="166" t="s">
        <v>69</v>
      </c>
      <c r="D23" s="167"/>
      <c r="E23" s="167"/>
      <c r="F23" s="167"/>
      <c r="G23" s="167"/>
      <c r="H23" s="167"/>
      <c r="I23" s="167"/>
      <c r="J23" s="52" t="s">
        <v>10</v>
      </c>
      <c r="K23" s="53"/>
      <c r="L23" s="53"/>
      <c r="M23" s="53"/>
      <c r="N23" s="53"/>
      <c r="O23" s="54"/>
      <c r="P23" s="119" t="s">
        <v>62</v>
      </c>
      <c r="Q23" s="56"/>
      <c r="R23" s="56"/>
      <c r="S23" s="56"/>
      <c r="T23" s="57"/>
      <c r="U23" s="52" t="s">
        <v>11</v>
      </c>
      <c r="V23" s="53"/>
      <c r="W23" s="53"/>
      <c r="X23" s="53"/>
      <c r="Y23" s="54"/>
      <c r="Z23" s="55"/>
      <c r="AA23" s="56"/>
      <c r="AB23" s="56"/>
      <c r="AC23" s="56"/>
      <c r="AD23" s="56"/>
      <c r="AE23" s="56"/>
      <c r="AF23" s="58"/>
    </row>
    <row r="24" spans="1:32" ht="9.75" customHeight="1" x14ac:dyDescent="0.2">
      <c r="A24" s="168" t="s">
        <v>9</v>
      </c>
      <c r="B24" s="169"/>
      <c r="C24" s="161" t="s">
        <v>70</v>
      </c>
      <c r="D24" s="162"/>
      <c r="E24" s="162"/>
      <c r="F24" s="162"/>
      <c r="G24" s="163"/>
      <c r="H24" s="23" t="s">
        <v>36</v>
      </c>
      <c r="I24" s="42"/>
      <c r="J24" s="24" t="s">
        <v>71</v>
      </c>
      <c r="K24" s="25"/>
      <c r="L24" s="25"/>
      <c r="M24" s="25"/>
      <c r="N24" s="25"/>
      <c r="O24" s="25"/>
      <c r="P24" s="26"/>
      <c r="Q24" s="29"/>
      <c r="R24" s="29"/>
      <c r="S24" s="29"/>
      <c r="T24" s="27"/>
      <c r="U24" s="122"/>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3</v>
      </c>
      <c r="D26" s="44">
        <v>3</v>
      </c>
      <c r="E26" s="44">
        <v>3</v>
      </c>
      <c r="F26" s="44">
        <v>1</v>
      </c>
      <c r="G26" s="44">
        <v>3</v>
      </c>
      <c r="H26" s="44">
        <v>1</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0" t="s">
        <v>18</v>
      </c>
      <c r="C28" s="171"/>
      <c r="D28" s="170"/>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61</v>
      </c>
      <c r="C29" s="40" t="s">
        <v>61</v>
      </c>
      <c r="D29" s="41" t="s">
        <v>61</v>
      </c>
      <c r="E29" s="40" t="s">
        <v>61</v>
      </c>
      <c r="F29" s="49" t="s">
        <v>61</v>
      </c>
      <c r="G29" s="40" t="s">
        <v>61</v>
      </c>
      <c r="H29" s="49" t="s">
        <v>61</v>
      </c>
      <c r="I29" s="40" t="s">
        <v>61</v>
      </c>
      <c r="J29" s="49" t="s">
        <v>61</v>
      </c>
      <c r="K29" s="49" t="s">
        <v>61</v>
      </c>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10</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4" t="s">
        <v>8</v>
      </c>
      <c r="B34" s="165"/>
      <c r="C34" s="166" t="s">
        <v>72</v>
      </c>
      <c r="D34" s="167"/>
      <c r="E34" s="167"/>
      <c r="F34" s="167"/>
      <c r="G34" s="167"/>
      <c r="H34" s="167"/>
      <c r="I34" s="167"/>
      <c r="J34" s="52" t="s">
        <v>10</v>
      </c>
      <c r="K34" s="53"/>
      <c r="L34" s="53"/>
      <c r="M34" s="53"/>
      <c r="N34" s="53"/>
      <c r="O34" s="54"/>
      <c r="P34" s="119" t="s">
        <v>62</v>
      </c>
      <c r="Q34" s="56"/>
      <c r="R34" s="56"/>
      <c r="S34" s="56"/>
      <c r="T34" s="57"/>
      <c r="U34" s="52" t="s">
        <v>11</v>
      </c>
      <c r="V34" s="53"/>
      <c r="W34" s="53"/>
      <c r="X34" s="53"/>
      <c r="Y34" s="54"/>
      <c r="Z34" s="55"/>
      <c r="AA34" s="56"/>
      <c r="AB34" s="56"/>
      <c r="AC34" s="56"/>
      <c r="AD34" s="56"/>
      <c r="AE34" s="56"/>
      <c r="AF34" s="58"/>
    </row>
    <row r="35" spans="1:32" ht="9.75" customHeight="1" x14ac:dyDescent="0.2">
      <c r="A35" s="168" t="s">
        <v>9</v>
      </c>
      <c r="B35" s="169"/>
      <c r="C35" s="161" t="s">
        <v>70</v>
      </c>
      <c r="D35" s="162"/>
      <c r="E35" s="162"/>
      <c r="F35" s="162"/>
      <c r="G35" s="163"/>
      <c r="H35" s="23" t="s">
        <v>36</v>
      </c>
      <c r="I35" s="42"/>
      <c r="J35" s="24" t="s">
        <v>73</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73</v>
      </c>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121">
        <v>4</v>
      </c>
      <c r="C37" s="44">
        <v>3</v>
      </c>
      <c r="D37" s="44">
        <v>3</v>
      </c>
      <c r="E37" s="44">
        <v>3</v>
      </c>
      <c r="F37" s="44">
        <v>1</v>
      </c>
      <c r="G37" s="44">
        <v>3</v>
      </c>
      <c r="H37" s="44">
        <v>1</v>
      </c>
      <c r="I37" s="121">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0" t="s">
        <v>18</v>
      </c>
      <c r="C39" s="171"/>
      <c r="D39" s="170"/>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61</v>
      </c>
      <c r="C40" s="40" t="s">
        <v>61</v>
      </c>
      <c r="D40" s="41" t="s">
        <v>61</v>
      </c>
      <c r="E40" s="40" t="s">
        <v>61</v>
      </c>
      <c r="F40" s="49" t="s">
        <v>61</v>
      </c>
      <c r="G40" s="40" t="s">
        <v>61</v>
      </c>
      <c r="H40" s="49" t="s">
        <v>61</v>
      </c>
      <c r="I40" s="40" t="s">
        <v>61</v>
      </c>
      <c r="J40" s="49" t="s">
        <v>61</v>
      </c>
      <c r="K40" s="49" t="s">
        <v>61</v>
      </c>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10</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4" t="s">
        <v>8</v>
      </c>
      <c r="B45" s="165"/>
      <c r="C45" s="166" t="s">
        <v>74</v>
      </c>
      <c r="D45" s="167"/>
      <c r="E45" s="167"/>
      <c r="F45" s="167"/>
      <c r="G45" s="167"/>
      <c r="H45" s="167"/>
      <c r="I45" s="167"/>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68" t="s">
        <v>9</v>
      </c>
      <c r="B46" s="169"/>
      <c r="C46" s="161" t="s">
        <v>75</v>
      </c>
      <c r="D46" s="162"/>
      <c r="E46" s="162"/>
      <c r="F46" s="162"/>
      <c r="G46" s="163"/>
      <c r="H46" s="23" t="s">
        <v>36</v>
      </c>
      <c r="I46" s="42"/>
      <c r="J46" s="24" t="s">
        <v>71</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2</v>
      </c>
      <c r="C48" s="44">
        <v>2</v>
      </c>
      <c r="D48" s="44">
        <v>3</v>
      </c>
      <c r="E48" s="44">
        <v>3</v>
      </c>
      <c r="F48" s="44">
        <v>1</v>
      </c>
      <c r="G48" s="44">
        <v>3</v>
      </c>
      <c r="H48" s="44">
        <v>1</v>
      </c>
      <c r="I48" s="44">
        <v>6</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0" t="s">
        <v>18</v>
      </c>
      <c r="C50" s="171"/>
      <c r="D50" s="170"/>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61</v>
      </c>
      <c r="C51" s="40"/>
      <c r="D51" s="41"/>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1</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4" t="s">
        <v>8</v>
      </c>
      <c r="B56" s="165"/>
      <c r="C56" s="166" t="s">
        <v>76</v>
      </c>
      <c r="D56" s="167"/>
      <c r="E56" s="167"/>
      <c r="F56" s="167"/>
      <c r="G56" s="167"/>
      <c r="H56" s="167"/>
      <c r="I56" s="167"/>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168" t="s">
        <v>9</v>
      </c>
      <c r="B57" s="169"/>
      <c r="C57" s="161" t="s">
        <v>75</v>
      </c>
      <c r="D57" s="162"/>
      <c r="E57" s="162"/>
      <c r="F57" s="162"/>
      <c r="G57" s="163"/>
      <c r="H57" s="23" t="s">
        <v>36</v>
      </c>
      <c r="I57" s="42"/>
      <c r="J57" s="24" t="s">
        <v>73</v>
      </c>
      <c r="K57" s="25"/>
      <c r="L57" s="25"/>
      <c r="M57" s="25"/>
      <c r="N57" s="25"/>
      <c r="O57" s="25"/>
      <c r="P57" s="26"/>
      <c r="Q57" s="29"/>
      <c r="R57" s="29"/>
      <c r="S57" s="29"/>
      <c r="T57" s="27"/>
      <c r="U57" s="24"/>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t="s">
        <v>73</v>
      </c>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4</v>
      </c>
      <c r="B59" s="44">
        <v>2</v>
      </c>
      <c r="C59" s="44">
        <v>2</v>
      </c>
      <c r="D59" s="44">
        <v>3</v>
      </c>
      <c r="E59" s="44">
        <v>3</v>
      </c>
      <c r="F59" s="44">
        <v>1</v>
      </c>
      <c r="G59" s="44">
        <v>3</v>
      </c>
      <c r="H59" s="44">
        <v>1</v>
      </c>
      <c r="I59" s="44">
        <v>6</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0" t="s">
        <v>18</v>
      </c>
      <c r="C61" s="171"/>
      <c r="D61" s="170"/>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61</v>
      </c>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1</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hidden="1"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hidden="1" customHeight="1" thickTop="1" x14ac:dyDescent="0.2">
      <c r="A67" s="164" t="s">
        <v>8</v>
      </c>
      <c r="B67" s="165"/>
      <c r="C67" s="166"/>
      <c r="D67" s="167"/>
      <c r="E67" s="167"/>
      <c r="F67" s="167"/>
      <c r="G67" s="167"/>
      <c r="H67" s="167"/>
      <c r="I67" s="167"/>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hidden="1" customHeight="1" x14ac:dyDescent="0.2">
      <c r="A68" s="168" t="s">
        <v>9</v>
      </c>
      <c r="B68" s="169"/>
      <c r="C68" s="161"/>
      <c r="D68" s="162"/>
      <c r="E68" s="162"/>
      <c r="F68" s="162"/>
      <c r="G68" s="163"/>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hidden="1"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hidden="1"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hidden="1"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hidden="1" customHeight="1" thickBot="1" x14ac:dyDescent="0.25">
      <c r="A72" s="64"/>
      <c r="B72" s="170" t="s">
        <v>18</v>
      </c>
      <c r="C72" s="171"/>
      <c r="D72" s="170"/>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hidden="1"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hidden="1"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hidden="1"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hidden="1"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topLeftCell="A16" workbookViewId="0">
      <selection activeCell="U28" sqref="U28:U29"/>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1" t="s">
        <v>20</v>
      </c>
      <c r="B3" s="202"/>
      <c r="C3" s="203" t="s">
        <v>105</v>
      </c>
      <c r="D3" s="203"/>
      <c r="E3" s="203"/>
      <c r="F3" s="203"/>
      <c r="G3" s="203"/>
      <c r="H3" s="203"/>
      <c r="I3" s="203"/>
      <c r="J3" s="87" t="s">
        <v>10</v>
      </c>
      <c r="K3" s="88"/>
      <c r="L3" s="88"/>
      <c r="M3" s="88"/>
      <c r="N3" s="89"/>
      <c r="O3" s="119" t="s">
        <v>62</v>
      </c>
      <c r="P3" s="91"/>
      <c r="Q3" s="91"/>
      <c r="R3" s="91"/>
      <c r="S3" s="92"/>
      <c r="T3" s="93"/>
      <c r="U3" s="87" t="s">
        <v>24</v>
      </c>
      <c r="V3" s="88"/>
      <c r="W3" s="88"/>
      <c r="X3" s="88"/>
      <c r="Y3" s="89"/>
      <c r="Z3" s="100"/>
      <c r="AA3" s="91"/>
      <c r="AB3" s="91"/>
      <c r="AC3" s="91"/>
      <c r="AD3" s="92"/>
      <c r="AE3" s="92"/>
      <c r="AF3" s="94"/>
    </row>
    <row r="4" spans="1:32" ht="12" customHeight="1" x14ac:dyDescent="0.2">
      <c r="A4" s="199" t="s">
        <v>19</v>
      </c>
      <c r="B4" s="200"/>
      <c r="C4" s="196" t="s">
        <v>77</v>
      </c>
      <c r="D4" s="197"/>
      <c r="E4" s="197"/>
      <c r="F4" s="197"/>
      <c r="G4" s="198"/>
      <c r="H4" s="8" t="s">
        <v>21</v>
      </c>
      <c r="I4" s="19">
        <v>2</v>
      </c>
      <c r="J4" s="99" t="s">
        <v>78</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4" t="s">
        <v>22</v>
      </c>
      <c r="B5" s="205"/>
      <c r="C5" s="205"/>
      <c r="D5" s="205"/>
      <c r="E5" s="205"/>
      <c r="F5" s="206"/>
      <c r="G5" s="96">
        <v>0</v>
      </c>
      <c r="H5" s="9" t="s">
        <v>36</v>
      </c>
      <c r="I5" s="96"/>
      <c r="J5" s="120" t="s">
        <v>73</v>
      </c>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3</v>
      </c>
      <c r="C7" s="114">
        <v>3</v>
      </c>
      <c r="D7" s="114">
        <v>3</v>
      </c>
      <c r="E7" s="114">
        <v>3</v>
      </c>
      <c r="F7" s="114">
        <v>1</v>
      </c>
      <c r="G7" s="114">
        <v>3</v>
      </c>
      <c r="H7" s="114">
        <v>1</v>
      </c>
      <c r="I7" s="114">
        <v>7</v>
      </c>
      <c r="J7" s="105"/>
      <c r="K7" s="106">
        <f>COUNTA(I5)*I4</f>
        <v>0</v>
      </c>
      <c r="L7" s="195" t="s">
        <v>23</v>
      </c>
      <c r="M7" s="195"/>
      <c r="N7" s="195"/>
      <c r="O7" s="195"/>
      <c r="P7" s="195"/>
      <c r="Q7" s="107">
        <f>(COUNTA(S7:AF7)+G5)*I4</f>
        <v>2</v>
      </c>
      <c r="R7" s="108"/>
      <c r="S7" s="109" t="s">
        <v>61</v>
      </c>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1" t="s">
        <v>20</v>
      </c>
      <c r="B9" s="202"/>
      <c r="C9" s="203" t="s">
        <v>79</v>
      </c>
      <c r="D9" s="203"/>
      <c r="E9" s="203"/>
      <c r="F9" s="203"/>
      <c r="G9" s="203"/>
      <c r="H9" s="203"/>
      <c r="I9" s="203"/>
      <c r="J9" s="87" t="s">
        <v>10</v>
      </c>
      <c r="K9" s="88"/>
      <c r="L9" s="88"/>
      <c r="M9" s="88"/>
      <c r="N9" s="89"/>
      <c r="O9" s="119" t="s">
        <v>62</v>
      </c>
      <c r="P9" s="91"/>
      <c r="Q9" s="91"/>
      <c r="R9" s="91"/>
      <c r="S9" s="92"/>
      <c r="T9" s="93"/>
      <c r="U9" s="87" t="s">
        <v>24</v>
      </c>
      <c r="V9" s="88"/>
      <c r="W9" s="88"/>
      <c r="X9" s="88"/>
      <c r="Y9" s="89"/>
      <c r="Z9" s="100"/>
      <c r="AA9" s="91"/>
      <c r="AB9" s="91"/>
      <c r="AC9" s="91"/>
      <c r="AD9" s="92"/>
      <c r="AE9" s="92"/>
      <c r="AF9" s="94"/>
    </row>
    <row r="10" spans="1:32" ht="12" customHeight="1" x14ac:dyDescent="0.2">
      <c r="A10" s="199" t="s">
        <v>19</v>
      </c>
      <c r="B10" s="200"/>
      <c r="C10" s="196" t="s">
        <v>77</v>
      </c>
      <c r="D10" s="197"/>
      <c r="E10" s="197"/>
      <c r="F10" s="197"/>
      <c r="G10" s="198"/>
      <c r="H10" s="8" t="s">
        <v>21</v>
      </c>
      <c r="I10" s="19">
        <v>2</v>
      </c>
      <c r="J10" s="99" t="s">
        <v>80</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4" t="s">
        <v>22</v>
      </c>
      <c r="B11" s="205"/>
      <c r="C11" s="205"/>
      <c r="D11" s="205"/>
      <c r="E11" s="205"/>
      <c r="F11" s="206"/>
      <c r="G11" s="96">
        <v>0</v>
      </c>
      <c r="H11" s="9" t="s">
        <v>36</v>
      </c>
      <c r="I11" s="96"/>
      <c r="J11" s="120" t="s">
        <v>73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14">
        <v>3</v>
      </c>
      <c r="E13" s="114">
        <v>3</v>
      </c>
      <c r="F13" s="114">
        <v>1</v>
      </c>
      <c r="G13" s="114">
        <v>3</v>
      </c>
      <c r="H13" s="114">
        <v>1</v>
      </c>
      <c r="I13" s="114">
        <v>7</v>
      </c>
      <c r="J13" s="105"/>
      <c r="K13" s="106">
        <f>COUNTA(I11)*I10</f>
        <v>0</v>
      </c>
      <c r="L13" s="195" t="s">
        <v>23</v>
      </c>
      <c r="M13" s="195"/>
      <c r="N13" s="195"/>
      <c r="O13" s="195"/>
      <c r="P13" s="195"/>
      <c r="Q13" s="107">
        <f>(COUNTA(S13:AF13)+G11)*I10</f>
        <v>2</v>
      </c>
      <c r="R13" s="108"/>
      <c r="S13" s="109" t="s">
        <v>61</v>
      </c>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1" t="s">
        <v>20</v>
      </c>
      <c r="B15" s="202"/>
      <c r="C15" s="203" t="s">
        <v>81</v>
      </c>
      <c r="D15" s="203"/>
      <c r="E15" s="203"/>
      <c r="F15" s="203"/>
      <c r="G15" s="203"/>
      <c r="H15" s="203"/>
      <c r="I15" s="203"/>
      <c r="J15" s="87" t="s">
        <v>10</v>
      </c>
      <c r="K15" s="88"/>
      <c r="L15" s="88"/>
      <c r="M15" s="88"/>
      <c r="N15" s="89"/>
      <c r="O15" s="119" t="s">
        <v>62</v>
      </c>
      <c r="P15" s="91"/>
      <c r="Q15" s="91"/>
      <c r="R15" s="91"/>
      <c r="S15" s="92"/>
      <c r="T15" s="93"/>
      <c r="U15" s="87" t="s">
        <v>24</v>
      </c>
      <c r="V15" s="88"/>
      <c r="W15" s="88"/>
      <c r="X15" s="88"/>
      <c r="Y15" s="89"/>
      <c r="Z15" s="100"/>
      <c r="AA15" s="91"/>
      <c r="AB15" s="91"/>
      <c r="AC15" s="91"/>
      <c r="AD15" s="92"/>
      <c r="AE15" s="92"/>
      <c r="AF15" s="94"/>
    </row>
    <row r="16" spans="1:32" ht="12" customHeight="1" x14ac:dyDescent="0.2">
      <c r="A16" s="199" t="s">
        <v>19</v>
      </c>
      <c r="B16" s="200"/>
      <c r="C16" s="196" t="s">
        <v>82</v>
      </c>
      <c r="D16" s="197"/>
      <c r="E16" s="197"/>
      <c r="F16" s="197"/>
      <c r="G16" s="198"/>
      <c r="H16" s="8" t="s">
        <v>21</v>
      </c>
      <c r="I16" s="19">
        <v>1</v>
      </c>
      <c r="J16" s="99" t="s">
        <v>106</v>
      </c>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4" t="s">
        <v>22</v>
      </c>
      <c r="B17" s="205"/>
      <c r="C17" s="205"/>
      <c r="D17" s="205"/>
      <c r="E17" s="205"/>
      <c r="F17" s="206"/>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v>4</v>
      </c>
      <c r="B19" s="114">
        <v>4</v>
      </c>
      <c r="C19" s="114">
        <v>3</v>
      </c>
      <c r="D19" s="114">
        <v>3</v>
      </c>
      <c r="E19" s="114">
        <v>3</v>
      </c>
      <c r="F19" s="114">
        <v>1</v>
      </c>
      <c r="G19" s="114">
        <v>3</v>
      </c>
      <c r="H19" s="114">
        <v>1</v>
      </c>
      <c r="I19" s="114">
        <v>7</v>
      </c>
      <c r="J19" s="105"/>
      <c r="K19" s="106">
        <f>COUNTA(I17)*I16</f>
        <v>0</v>
      </c>
      <c r="L19" s="195" t="s">
        <v>23</v>
      </c>
      <c r="M19" s="195"/>
      <c r="N19" s="195"/>
      <c r="O19" s="195"/>
      <c r="P19" s="195"/>
      <c r="Q19" s="107">
        <f>(COUNTA(S19:AF19)+G17)*I16</f>
        <v>1</v>
      </c>
      <c r="R19" s="108"/>
      <c r="S19" s="109" t="s">
        <v>61</v>
      </c>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1" t="s">
        <v>20</v>
      </c>
      <c r="B21" s="202"/>
      <c r="C21" s="203" t="s">
        <v>83</v>
      </c>
      <c r="D21" s="203"/>
      <c r="E21" s="203"/>
      <c r="F21" s="203"/>
      <c r="G21" s="203"/>
      <c r="H21" s="203"/>
      <c r="I21" s="203"/>
      <c r="J21" s="87" t="s">
        <v>10</v>
      </c>
      <c r="K21" s="88"/>
      <c r="L21" s="88"/>
      <c r="M21" s="88"/>
      <c r="N21" s="89"/>
      <c r="O21" s="119" t="s">
        <v>62</v>
      </c>
      <c r="P21" s="91"/>
      <c r="Q21" s="91"/>
      <c r="R21" s="91"/>
      <c r="S21" s="92"/>
      <c r="T21" s="93"/>
      <c r="U21" s="87" t="s">
        <v>24</v>
      </c>
      <c r="V21" s="88"/>
      <c r="W21" s="88"/>
      <c r="X21" s="88"/>
      <c r="Y21" s="89"/>
      <c r="Z21" s="100" t="s">
        <v>108</v>
      </c>
      <c r="AA21" s="91"/>
      <c r="AB21" s="91"/>
      <c r="AC21" s="91"/>
      <c r="AD21" s="92"/>
      <c r="AE21" s="92"/>
      <c r="AF21" s="94"/>
    </row>
    <row r="22" spans="1:32" ht="12" customHeight="1" x14ac:dyDescent="0.2">
      <c r="A22" s="199" t="s">
        <v>19</v>
      </c>
      <c r="B22" s="200"/>
      <c r="C22" s="196" t="s">
        <v>84</v>
      </c>
      <c r="D22" s="197"/>
      <c r="E22" s="197"/>
      <c r="F22" s="197"/>
      <c r="G22" s="198"/>
      <c r="H22" s="8" t="s">
        <v>21</v>
      </c>
      <c r="I22" s="19">
        <v>1</v>
      </c>
      <c r="J22" s="99" t="s">
        <v>107</v>
      </c>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4" t="s">
        <v>22</v>
      </c>
      <c r="B23" s="205"/>
      <c r="C23" s="205"/>
      <c r="D23" s="205"/>
      <c r="E23" s="205"/>
      <c r="F23" s="206"/>
      <c r="G23" s="96">
        <v>5</v>
      </c>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v>4</v>
      </c>
      <c r="B25" s="114">
        <v>2</v>
      </c>
      <c r="C25" s="114">
        <v>4</v>
      </c>
      <c r="D25" s="114">
        <v>2</v>
      </c>
      <c r="E25" s="126">
        <v>2</v>
      </c>
      <c r="F25" s="114">
        <v>1</v>
      </c>
      <c r="G25" s="114">
        <v>4</v>
      </c>
      <c r="H25" s="114">
        <v>1</v>
      </c>
      <c r="I25" s="114">
        <v>8</v>
      </c>
      <c r="J25" s="105"/>
      <c r="K25" s="106">
        <f>COUNTA(I23)*I22</f>
        <v>0</v>
      </c>
      <c r="L25" s="195" t="s">
        <v>23</v>
      </c>
      <c r="M25" s="195"/>
      <c r="N25" s="195"/>
      <c r="O25" s="195"/>
      <c r="P25" s="195"/>
      <c r="Q25" s="107">
        <f>(COUNTA(S25:AF25)+G23)*I22</f>
        <v>6</v>
      </c>
      <c r="R25" s="108"/>
      <c r="S25" s="109" t="s">
        <v>61</v>
      </c>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1" t="s">
        <v>20</v>
      </c>
      <c r="B27" s="202"/>
      <c r="C27" s="203" t="s">
        <v>85</v>
      </c>
      <c r="D27" s="203"/>
      <c r="E27" s="203"/>
      <c r="F27" s="203"/>
      <c r="G27" s="203"/>
      <c r="H27" s="203"/>
      <c r="I27" s="203"/>
      <c r="J27" s="87" t="s">
        <v>10</v>
      </c>
      <c r="K27" s="88"/>
      <c r="L27" s="88"/>
      <c r="M27" s="88"/>
      <c r="N27" s="89"/>
      <c r="O27" s="119" t="s">
        <v>109</v>
      </c>
      <c r="P27" s="91"/>
      <c r="Q27" s="91"/>
      <c r="R27" s="91"/>
      <c r="S27" s="92"/>
      <c r="T27" s="93"/>
      <c r="U27" s="87" t="s">
        <v>24</v>
      </c>
      <c r="V27" s="88"/>
      <c r="W27" s="88"/>
      <c r="X27" s="88"/>
      <c r="Y27" s="89"/>
      <c r="Z27" s="100" t="s">
        <v>110</v>
      </c>
      <c r="AA27" s="91"/>
      <c r="AB27" s="91"/>
      <c r="AC27" s="91"/>
      <c r="AD27" s="92"/>
      <c r="AE27" s="92"/>
      <c r="AF27" s="94"/>
    </row>
    <row r="28" spans="1:32" ht="12" customHeight="1" x14ac:dyDescent="0.2">
      <c r="A28" s="199" t="s">
        <v>19</v>
      </c>
      <c r="B28" s="200"/>
      <c r="C28" s="196" t="s">
        <v>86</v>
      </c>
      <c r="D28" s="197"/>
      <c r="E28" s="197"/>
      <c r="F28" s="197"/>
      <c r="G28" s="198"/>
      <c r="H28" s="8" t="s">
        <v>21</v>
      </c>
      <c r="I28" s="19">
        <v>1</v>
      </c>
      <c r="J28" s="99"/>
      <c r="K28" s="84"/>
      <c r="L28" s="84"/>
      <c r="M28" s="84"/>
      <c r="N28" s="84"/>
      <c r="O28" s="85"/>
      <c r="P28" s="85"/>
      <c r="Q28" s="85"/>
      <c r="R28" s="85"/>
      <c r="S28" s="72"/>
      <c r="T28" s="86"/>
      <c r="U28" s="122" t="s">
        <v>111</v>
      </c>
      <c r="V28" s="84"/>
      <c r="W28" s="84"/>
      <c r="X28" s="85"/>
      <c r="Y28" s="85"/>
      <c r="Z28" s="85"/>
      <c r="AB28" s="85"/>
      <c r="AC28" s="85"/>
      <c r="AD28" s="72"/>
      <c r="AE28" s="72"/>
      <c r="AF28" s="95"/>
    </row>
    <row r="29" spans="1:32" ht="12" customHeight="1" x14ac:dyDescent="0.2">
      <c r="A29" s="204" t="s">
        <v>22</v>
      </c>
      <c r="B29" s="205"/>
      <c r="C29" s="205"/>
      <c r="D29" s="205"/>
      <c r="E29" s="205"/>
      <c r="F29" s="206"/>
      <c r="G29" s="96">
        <v>16</v>
      </c>
      <c r="H29" s="9" t="s">
        <v>36</v>
      </c>
      <c r="I29" s="96"/>
      <c r="J29" s="2"/>
      <c r="K29" s="85"/>
      <c r="L29" s="85"/>
      <c r="M29" s="85"/>
      <c r="N29" s="85"/>
      <c r="O29" s="85"/>
      <c r="P29" s="85"/>
      <c r="Q29" s="85"/>
      <c r="R29" s="85"/>
      <c r="S29" s="72"/>
      <c r="T29" s="86"/>
      <c r="U29" s="123" t="s">
        <v>112</v>
      </c>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v>4</v>
      </c>
      <c r="B31" s="114">
        <v>2</v>
      </c>
      <c r="C31" s="114">
        <v>2</v>
      </c>
      <c r="D31" s="114">
        <v>3</v>
      </c>
      <c r="E31" s="114">
        <v>3</v>
      </c>
      <c r="F31" s="114">
        <v>1</v>
      </c>
      <c r="G31" s="114">
        <v>4</v>
      </c>
      <c r="H31" s="114">
        <v>1</v>
      </c>
      <c r="I31" s="114">
        <v>8</v>
      </c>
      <c r="J31" s="105"/>
      <c r="K31" s="106">
        <f>COUNTA(I29)*I28</f>
        <v>0</v>
      </c>
      <c r="L31" s="195" t="s">
        <v>23</v>
      </c>
      <c r="M31" s="195"/>
      <c r="N31" s="195"/>
      <c r="O31" s="195"/>
      <c r="P31" s="195"/>
      <c r="Q31" s="107">
        <f>(COUNTA(S31:AF31)+G29)*I28</f>
        <v>17</v>
      </c>
      <c r="R31" s="108"/>
      <c r="S31" s="109" t="s">
        <v>61</v>
      </c>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1" t="s">
        <v>20</v>
      </c>
      <c r="B33" s="202"/>
      <c r="C33" s="203" t="s">
        <v>87</v>
      </c>
      <c r="D33" s="203"/>
      <c r="E33" s="203"/>
      <c r="F33" s="203"/>
      <c r="G33" s="203"/>
      <c r="H33" s="203"/>
      <c r="I33" s="203"/>
      <c r="J33" s="87" t="s">
        <v>10</v>
      </c>
      <c r="K33" s="88"/>
      <c r="L33" s="88"/>
      <c r="M33" s="88"/>
      <c r="N33" s="89"/>
      <c r="O33" s="90"/>
      <c r="P33" s="91"/>
      <c r="Q33" s="91"/>
      <c r="R33" s="91"/>
      <c r="S33" s="92"/>
      <c r="T33" s="93"/>
      <c r="U33" s="87" t="s">
        <v>24</v>
      </c>
      <c r="V33" s="88"/>
      <c r="W33" s="88"/>
      <c r="X33" s="88"/>
      <c r="Y33" s="89"/>
      <c r="Z33" s="100" t="s">
        <v>114</v>
      </c>
      <c r="AA33" s="91"/>
      <c r="AB33" s="91"/>
      <c r="AC33" s="91"/>
      <c r="AD33" s="92"/>
      <c r="AE33" s="92"/>
      <c r="AF33" s="94"/>
    </row>
    <row r="34" spans="1:32" ht="12" customHeight="1" x14ac:dyDescent="0.2">
      <c r="A34" s="199" t="s">
        <v>19</v>
      </c>
      <c r="B34" s="200"/>
      <c r="C34" s="196" t="s">
        <v>88</v>
      </c>
      <c r="D34" s="197"/>
      <c r="E34" s="197"/>
      <c r="F34" s="197"/>
      <c r="G34" s="198"/>
      <c r="H34" s="8" t="s">
        <v>21</v>
      </c>
      <c r="I34" s="19">
        <v>1</v>
      </c>
      <c r="J34" s="99" t="s">
        <v>113</v>
      </c>
      <c r="K34" s="84"/>
      <c r="L34" s="84"/>
      <c r="M34" s="84"/>
      <c r="N34" s="84"/>
      <c r="O34" s="85"/>
      <c r="P34" s="85"/>
      <c r="Q34" s="85"/>
      <c r="R34" s="85"/>
      <c r="S34" s="72"/>
      <c r="T34" s="86"/>
      <c r="U34" s="99" t="s">
        <v>115</v>
      </c>
      <c r="V34" s="84"/>
      <c r="W34" s="84"/>
      <c r="X34" s="85"/>
      <c r="Y34" s="85"/>
      <c r="Z34" s="85"/>
      <c r="AB34" s="85"/>
      <c r="AC34" s="85"/>
      <c r="AD34" s="72"/>
      <c r="AE34" s="72"/>
      <c r="AF34" s="95"/>
    </row>
    <row r="35" spans="1:32" ht="12" customHeight="1" x14ac:dyDescent="0.2">
      <c r="A35" s="204" t="s">
        <v>22</v>
      </c>
      <c r="B35" s="205"/>
      <c r="C35" s="205"/>
      <c r="D35" s="205"/>
      <c r="E35" s="205"/>
      <c r="F35" s="206"/>
      <c r="G35" s="96">
        <v>12</v>
      </c>
      <c r="H35" s="9" t="s">
        <v>36</v>
      </c>
      <c r="I35" s="96"/>
      <c r="J35" s="120" t="s">
        <v>113</v>
      </c>
      <c r="K35" s="85"/>
      <c r="L35" s="85"/>
      <c r="M35" s="85"/>
      <c r="N35" s="85"/>
      <c r="O35" s="85"/>
      <c r="P35" s="85"/>
      <c r="Q35" s="85"/>
      <c r="R35" s="85"/>
      <c r="S35" s="72"/>
      <c r="T35" s="86"/>
      <c r="U35" s="120" t="s">
        <v>116</v>
      </c>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13">
        <v>3</v>
      </c>
      <c r="B37" s="114">
        <v>4</v>
      </c>
      <c r="C37" s="114">
        <v>3</v>
      </c>
      <c r="D37" s="114">
        <v>3</v>
      </c>
      <c r="E37" s="114">
        <v>4</v>
      </c>
      <c r="F37" s="114">
        <v>1</v>
      </c>
      <c r="G37" s="114">
        <v>2</v>
      </c>
      <c r="H37" s="114">
        <v>1</v>
      </c>
      <c r="I37" s="114">
        <v>9</v>
      </c>
      <c r="J37" s="105"/>
      <c r="K37" s="106">
        <f>COUNTA(I35)*I34</f>
        <v>0</v>
      </c>
      <c r="L37" s="195" t="s">
        <v>23</v>
      </c>
      <c r="M37" s="195"/>
      <c r="N37" s="195"/>
      <c r="O37" s="195"/>
      <c r="P37" s="195"/>
      <c r="Q37" s="107">
        <f>(COUNTA(S37:AF37)+G35)*I34</f>
        <v>13</v>
      </c>
      <c r="R37" s="108"/>
      <c r="S37" s="109" t="s">
        <v>61</v>
      </c>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01" t="s">
        <v>20</v>
      </c>
      <c r="B39" s="202"/>
      <c r="C39" s="203" t="s">
        <v>89</v>
      </c>
      <c r="D39" s="203"/>
      <c r="E39" s="203"/>
      <c r="F39" s="203"/>
      <c r="G39" s="203"/>
      <c r="H39" s="203"/>
      <c r="I39" s="203"/>
      <c r="J39" s="87" t="s">
        <v>10</v>
      </c>
      <c r="K39" s="88"/>
      <c r="L39" s="88"/>
      <c r="M39" s="88"/>
      <c r="N39" s="89"/>
      <c r="O39" s="119" t="s">
        <v>117</v>
      </c>
      <c r="P39" s="91"/>
      <c r="Q39" s="91"/>
      <c r="R39" s="91"/>
      <c r="S39" s="92"/>
      <c r="T39" s="93"/>
      <c r="U39" s="87" t="s">
        <v>24</v>
      </c>
      <c r="V39" s="88"/>
      <c r="W39" s="88"/>
      <c r="X39" s="88"/>
      <c r="Y39" s="89"/>
      <c r="Z39" s="100"/>
      <c r="AA39" s="91"/>
      <c r="AB39" s="91"/>
      <c r="AC39" s="91"/>
      <c r="AD39" s="92"/>
      <c r="AE39" s="92"/>
      <c r="AF39" s="94"/>
    </row>
    <row r="40" spans="1:32" ht="12" customHeight="1" x14ac:dyDescent="0.2">
      <c r="A40" s="199" t="s">
        <v>19</v>
      </c>
      <c r="B40" s="200"/>
      <c r="C40" s="196" t="s">
        <v>90</v>
      </c>
      <c r="D40" s="197"/>
      <c r="E40" s="197"/>
      <c r="F40" s="197"/>
      <c r="G40" s="198"/>
      <c r="H40" s="8" t="s">
        <v>21</v>
      </c>
      <c r="I40" s="19">
        <v>1</v>
      </c>
      <c r="J40" s="99" t="s">
        <v>118</v>
      </c>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4" t="s">
        <v>22</v>
      </c>
      <c r="B41" s="205"/>
      <c r="C41" s="205"/>
      <c r="D41" s="205"/>
      <c r="E41" s="205"/>
      <c r="F41" s="206"/>
      <c r="G41" s="96">
        <v>21</v>
      </c>
      <c r="H41" s="9" t="s">
        <v>36</v>
      </c>
      <c r="I41" s="96"/>
      <c r="J41" s="120" t="s">
        <v>119</v>
      </c>
      <c r="K41" s="85"/>
      <c r="L41" s="85"/>
      <c r="M41" s="85"/>
      <c r="N41" s="85"/>
      <c r="O41" s="85"/>
      <c r="P41" s="85"/>
      <c r="Q41" s="85"/>
      <c r="R41" s="85"/>
      <c r="S41" s="72"/>
      <c r="T41" s="86"/>
      <c r="U41" s="2"/>
      <c r="V41" s="85"/>
      <c r="W41" s="85"/>
      <c r="X41" s="85"/>
      <c r="Y41" s="85"/>
      <c r="Z41" s="85"/>
      <c r="AB41" s="85"/>
      <c r="AC41" s="85"/>
      <c r="AD41" s="72"/>
      <c r="AE41" s="72"/>
      <c r="AF41" s="95"/>
    </row>
    <row r="42" spans="1:32" ht="12" customHeight="1" x14ac:dyDescent="0.2">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54">
        <v>4</v>
      </c>
      <c r="B43" s="155">
        <v>4</v>
      </c>
      <c r="C43" s="155">
        <v>3</v>
      </c>
      <c r="D43" s="155">
        <v>4</v>
      </c>
      <c r="E43" s="155">
        <v>3</v>
      </c>
      <c r="F43" s="155">
        <v>1</v>
      </c>
      <c r="G43" s="155">
        <v>4</v>
      </c>
      <c r="H43" s="155">
        <v>1</v>
      </c>
      <c r="I43" s="155">
        <v>7</v>
      </c>
      <c r="J43" s="2"/>
      <c r="K43" s="85"/>
      <c r="L43" s="85"/>
      <c r="M43" s="85"/>
      <c r="N43" s="85"/>
      <c r="O43" s="85"/>
      <c r="P43" s="85"/>
      <c r="Q43" s="85"/>
      <c r="R43" s="85"/>
      <c r="S43" s="72"/>
      <c r="T43" s="86"/>
      <c r="U43" s="2"/>
      <c r="V43" s="85"/>
      <c r="W43" s="85"/>
      <c r="X43" s="85"/>
      <c r="Y43" s="85"/>
      <c r="Z43" s="85"/>
      <c r="AB43" s="85"/>
      <c r="AC43" s="85"/>
      <c r="AD43" s="72"/>
      <c r="AE43" s="72"/>
      <c r="AF43" s="95"/>
    </row>
    <row r="44" spans="1:32" ht="12" customHeight="1" thickBot="1" x14ac:dyDescent="0.25">
      <c r="A44" s="113">
        <v>8</v>
      </c>
      <c r="B44" s="114">
        <v>3</v>
      </c>
      <c r="C44" s="114">
        <v>0</v>
      </c>
      <c r="D44" s="114">
        <v>3</v>
      </c>
      <c r="E44" s="114">
        <v>3</v>
      </c>
      <c r="F44" s="114">
        <v>1</v>
      </c>
      <c r="G44" s="114">
        <v>3</v>
      </c>
      <c r="H44" s="114">
        <v>1</v>
      </c>
      <c r="I44" s="114">
        <v>5</v>
      </c>
      <c r="J44" s="105"/>
      <c r="K44" s="106">
        <f>COUNTA(I41)*I40</f>
        <v>0</v>
      </c>
      <c r="L44" s="195" t="s">
        <v>23</v>
      </c>
      <c r="M44" s="195"/>
      <c r="N44" s="195"/>
      <c r="O44" s="195"/>
      <c r="P44" s="195"/>
      <c r="Q44" s="107">
        <f>(COUNTA(S44:AF44)+G41)*I40</f>
        <v>22</v>
      </c>
      <c r="R44" s="108"/>
      <c r="S44" s="109" t="s">
        <v>61</v>
      </c>
      <c r="T44" s="110"/>
      <c r="U44" s="111"/>
      <c r="V44" s="112"/>
      <c r="W44" s="110"/>
      <c r="X44" s="112"/>
      <c r="Y44" s="112"/>
      <c r="Z44" s="112"/>
      <c r="AA44" s="110"/>
      <c r="AB44" s="112"/>
      <c r="AC44" s="112"/>
      <c r="AD44" s="112"/>
      <c r="AE44" s="112"/>
      <c r="AF44" s="115"/>
    </row>
    <row r="45" spans="1:32" ht="6" hidden="1" customHeight="1" thickTop="1" thickBot="1" x14ac:dyDescent="0.25">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row>
    <row r="46" spans="1:32" ht="12" hidden="1" customHeight="1" thickTop="1" x14ac:dyDescent="0.2">
      <c r="A46" s="201" t="s">
        <v>20</v>
      </c>
      <c r="B46" s="202"/>
      <c r="C46" s="203"/>
      <c r="D46" s="203"/>
      <c r="E46" s="203"/>
      <c r="F46" s="203"/>
      <c r="G46" s="203"/>
      <c r="H46" s="203"/>
      <c r="I46" s="203"/>
      <c r="J46" s="87" t="s">
        <v>10</v>
      </c>
      <c r="K46" s="88"/>
      <c r="L46" s="88"/>
      <c r="M46" s="88"/>
      <c r="N46" s="89"/>
      <c r="O46" s="90"/>
      <c r="P46" s="91"/>
      <c r="Q46" s="91"/>
      <c r="R46" s="91"/>
      <c r="S46" s="92"/>
      <c r="T46" s="93"/>
      <c r="U46" s="87" t="s">
        <v>24</v>
      </c>
      <c r="V46" s="88"/>
      <c r="W46" s="88"/>
      <c r="X46" s="88"/>
      <c r="Y46" s="89"/>
      <c r="Z46" s="100"/>
      <c r="AA46" s="91"/>
      <c r="AB46" s="91"/>
      <c r="AC46" s="91"/>
      <c r="AD46" s="92"/>
      <c r="AE46" s="92"/>
      <c r="AF46" s="94"/>
    </row>
    <row r="47" spans="1:32" ht="12" hidden="1" customHeight="1" x14ac:dyDescent="0.2">
      <c r="A47" s="199" t="s">
        <v>19</v>
      </c>
      <c r="B47" s="200"/>
      <c r="C47" s="196"/>
      <c r="D47" s="197"/>
      <c r="E47" s="197"/>
      <c r="F47" s="197"/>
      <c r="G47" s="198"/>
      <c r="H47" s="8" t="s">
        <v>21</v>
      </c>
      <c r="I47" s="19">
        <v>0</v>
      </c>
      <c r="J47" s="99"/>
      <c r="K47" s="84"/>
      <c r="L47" s="84"/>
      <c r="M47" s="84"/>
      <c r="N47" s="84"/>
      <c r="O47" s="85"/>
      <c r="P47" s="85"/>
      <c r="Q47" s="85"/>
      <c r="R47" s="85"/>
      <c r="S47" s="72"/>
      <c r="T47" s="86"/>
      <c r="U47" s="99"/>
      <c r="V47" s="84"/>
      <c r="W47" s="84"/>
      <c r="X47" s="85"/>
      <c r="Y47" s="85"/>
      <c r="Z47" s="85"/>
      <c r="AB47" s="85"/>
      <c r="AC47" s="85"/>
      <c r="AD47" s="72"/>
      <c r="AE47" s="72"/>
      <c r="AF47" s="95"/>
    </row>
    <row r="48" spans="1:32" ht="12" hidden="1" customHeight="1" x14ac:dyDescent="0.2">
      <c r="A48" s="204" t="s">
        <v>22</v>
      </c>
      <c r="B48" s="205"/>
      <c r="C48" s="205"/>
      <c r="D48" s="205"/>
      <c r="E48" s="205"/>
      <c r="F48" s="206"/>
      <c r="G48" s="96">
        <v>0</v>
      </c>
      <c r="H48" s="9" t="s">
        <v>36</v>
      </c>
      <c r="I48" s="96"/>
      <c r="J48" s="2"/>
      <c r="K48" s="85"/>
      <c r="L48" s="85"/>
      <c r="M48" s="85"/>
      <c r="N48" s="85"/>
      <c r="O48" s="85"/>
      <c r="P48" s="85"/>
      <c r="Q48" s="85"/>
      <c r="R48" s="85"/>
      <c r="S48" s="72"/>
      <c r="T48" s="86"/>
      <c r="U48" s="2"/>
      <c r="V48" s="85"/>
      <c r="W48" s="85"/>
      <c r="X48" s="85"/>
      <c r="Y48" s="85"/>
      <c r="Z48" s="85"/>
      <c r="AB48" s="85"/>
      <c r="AC48" s="85"/>
      <c r="AD48" s="72"/>
      <c r="AE48" s="72"/>
      <c r="AF48" s="95"/>
    </row>
    <row r="49" spans="1:32" ht="12" hidden="1" customHeight="1" thickBot="1" x14ac:dyDescent="0.25">
      <c r="A49" s="97" t="s">
        <v>4</v>
      </c>
      <c r="B49" s="98" t="s">
        <v>12</v>
      </c>
      <c r="C49" s="98" t="s">
        <v>13</v>
      </c>
      <c r="D49" s="98" t="s">
        <v>14</v>
      </c>
      <c r="E49" s="98" t="s">
        <v>15</v>
      </c>
      <c r="F49" s="98" t="s">
        <v>16</v>
      </c>
      <c r="G49" s="98" t="s">
        <v>5</v>
      </c>
      <c r="H49" s="98" t="s">
        <v>6</v>
      </c>
      <c r="I49" s="98" t="s">
        <v>17</v>
      </c>
      <c r="J49" s="2"/>
      <c r="K49" s="85"/>
      <c r="L49" s="85"/>
      <c r="M49" s="85"/>
      <c r="N49" s="85"/>
      <c r="O49" s="85"/>
      <c r="P49" s="85"/>
      <c r="Q49" s="85"/>
      <c r="R49" s="85"/>
      <c r="S49" s="72"/>
      <c r="T49" s="86"/>
      <c r="U49" s="2"/>
      <c r="V49" s="85"/>
      <c r="W49" s="85"/>
      <c r="X49" s="85"/>
      <c r="Y49" s="85"/>
      <c r="Z49" s="85"/>
      <c r="AB49" s="85"/>
      <c r="AC49" s="85"/>
      <c r="AD49" s="72"/>
      <c r="AE49" s="72"/>
      <c r="AF49" s="95"/>
    </row>
    <row r="50" spans="1:32" ht="12" hidden="1" customHeight="1" thickBot="1" x14ac:dyDescent="0.25">
      <c r="A50" s="103"/>
      <c r="B50" s="104"/>
      <c r="C50" s="104"/>
      <c r="D50" s="104"/>
      <c r="E50" s="104"/>
      <c r="F50" s="104"/>
      <c r="G50" s="104"/>
      <c r="H50" s="104"/>
      <c r="I50" s="104"/>
      <c r="J50" s="105"/>
      <c r="K50" s="106">
        <f>COUNTA(I48)*I47</f>
        <v>0</v>
      </c>
      <c r="L50" s="195" t="s">
        <v>23</v>
      </c>
      <c r="M50" s="195"/>
      <c r="N50" s="195"/>
      <c r="O50" s="195"/>
      <c r="P50" s="195"/>
      <c r="Q50" s="107">
        <f>(COUNTA(S50:AF50)+G48)*I47</f>
        <v>0</v>
      </c>
      <c r="R50" s="108"/>
      <c r="S50" s="109"/>
      <c r="T50" s="110"/>
      <c r="U50" s="111"/>
      <c r="V50" s="112"/>
      <c r="W50" s="110"/>
      <c r="X50" s="112"/>
      <c r="Y50" s="112"/>
      <c r="Z50" s="112"/>
      <c r="AA50" s="110"/>
      <c r="AB50" s="112"/>
      <c r="AC50" s="112"/>
      <c r="AD50" s="112"/>
      <c r="AE50" s="112"/>
      <c r="AF50" s="115"/>
    </row>
    <row r="51" spans="1:32" ht="6" hidden="1" customHeight="1" thickTop="1" thickBot="1" x14ac:dyDescent="0.25">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row>
    <row r="52" spans="1:32" ht="12" hidden="1" customHeight="1" thickTop="1" x14ac:dyDescent="0.2">
      <c r="A52" s="201" t="s">
        <v>20</v>
      </c>
      <c r="B52" s="202"/>
      <c r="C52" s="203"/>
      <c r="D52" s="203"/>
      <c r="E52" s="203"/>
      <c r="F52" s="203"/>
      <c r="G52" s="203"/>
      <c r="H52" s="203"/>
      <c r="I52" s="203"/>
      <c r="J52" s="87" t="s">
        <v>10</v>
      </c>
      <c r="K52" s="88"/>
      <c r="L52" s="88"/>
      <c r="M52" s="88"/>
      <c r="N52" s="89"/>
      <c r="O52" s="90"/>
      <c r="P52" s="91"/>
      <c r="Q52" s="91"/>
      <c r="R52" s="91"/>
      <c r="S52" s="92"/>
      <c r="T52" s="93"/>
      <c r="U52" s="87" t="s">
        <v>24</v>
      </c>
      <c r="V52" s="88"/>
      <c r="W52" s="88"/>
      <c r="X52" s="88"/>
      <c r="Y52" s="89"/>
      <c r="Z52" s="100"/>
      <c r="AA52" s="91"/>
      <c r="AB52" s="91"/>
      <c r="AC52" s="91"/>
      <c r="AD52" s="92"/>
      <c r="AE52" s="92"/>
      <c r="AF52" s="94"/>
    </row>
    <row r="53" spans="1:32" ht="12" hidden="1" customHeight="1" x14ac:dyDescent="0.2">
      <c r="A53" s="199" t="s">
        <v>19</v>
      </c>
      <c r="B53" s="200"/>
      <c r="C53" s="196"/>
      <c r="D53" s="197"/>
      <c r="E53" s="197"/>
      <c r="F53" s="197"/>
      <c r="G53" s="198"/>
      <c r="H53" s="8" t="s">
        <v>21</v>
      </c>
      <c r="I53" s="19">
        <v>0</v>
      </c>
      <c r="J53" s="99"/>
      <c r="K53" s="84"/>
      <c r="L53" s="84"/>
      <c r="M53" s="84"/>
      <c r="N53" s="84"/>
      <c r="O53" s="85"/>
      <c r="P53" s="85"/>
      <c r="Q53" s="85"/>
      <c r="R53" s="85"/>
      <c r="S53" s="72"/>
      <c r="T53" s="86"/>
      <c r="U53" s="99"/>
      <c r="V53" s="84"/>
      <c r="W53" s="84"/>
      <c r="X53" s="85"/>
      <c r="Y53" s="85"/>
      <c r="Z53" s="85"/>
      <c r="AB53" s="85"/>
      <c r="AC53" s="85"/>
      <c r="AD53" s="72"/>
      <c r="AE53" s="72"/>
      <c r="AF53" s="95"/>
    </row>
    <row r="54" spans="1:32" ht="12" hidden="1" customHeight="1" x14ac:dyDescent="0.2">
      <c r="A54" s="204" t="s">
        <v>22</v>
      </c>
      <c r="B54" s="205"/>
      <c r="C54" s="205"/>
      <c r="D54" s="205"/>
      <c r="E54" s="205"/>
      <c r="F54" s="206"/>
      <c r="G54" s="96">
        <v>0</v>
      </c>
      <c r="H54" s="9" t="s">
        <v>36</v>
      </c>
      <c r="I54" s="96"/>
      <c r="J54" s="2"/>
      <c r="K54" s="85"/>
      <c r="L54" s="85"/>
      <c r="M54" s="85"/>
      <c r="N54" s="85"/>
      <c r="O54" s="85"/>
      <c r="P54" s="85"/>
      <c r="Q54" s="85"/>
      <c r="R54" s="85"/>
      <c r="S54" s="72"/>
      <c r="T54" s="86"/>
      <c r="U54" s="2"/>
      <c r="V54" s="85"/>
      <c r="W54" s="85"/>
      <c r="X54" s="85"/>
      <c r="Y54" s="85"/>
      <c r="Z54" s="85"/>
      <c r="AB54" s="85"/>
      <c r="AC54" s="85"/>
      <c r="AD54" s="72"/>
      <c r="AE54" s="72"/>
      <c r="AF54" s="95"/>
    </row>
    <row r="55" spans="1:32" ht="12" hidden="1" customHeight="1" thickBot="1" x14ac:dyDescent="0.25">
      <c r="A55" s="97" t="s">
        <v>4</v>
      </c>
      <c r="B55" s="98" t="s">
        <v>12</v>
      </c>
      <c r="C55" s="98" t="s">
        <v>13</v>
      </c>
      <c r="D55" s="98" t="s">
        <v>14</v>
      </c>
      <c r="E55" s="98" t="s">
        <v>15</v>
      </c>
      <c r="F55" s="98" t="s">
        <v>16</v>
      </c>
      <c r="G55" s="98" t="s">
        <v>5</v>
      </c>
      <c r="H55" s="98" t="s">
        <v>6</v>
      </c>
      <c r="I55" s="98" t="s">
        <v>17</v>
      </c>
      <c r="J55" s="2"/>
      <c r="K55" s="85"/>
      <c r="L55" s="85"/>
      <c r="M55" s="85"/>
      <c r="N55" s="85"/>
      <c r="O55" s="85"/>
      <c r="P55" s="85"/>
      <c r="Q55" s="85"/>
      <c r="R55" s="85"/>
      <c r="S55" s="72"/>
      <c r="T55" s="86"/>
      <c r="U55" s="2"/>
      <c r="V55" s="85"/>
      <c r="W55" s="85"/>
      <c r="X55" s="85"/>
      <c r="Y55" s="85"/>
      <c r="Z55" s="85"/>
      <c r="AB55" s="85"/>
      <c r="AC55" s="85"/>
      <c r="AD55" s="72"/>
      <c r="AE55" s="72"/>
      <c r="AF55" s="95"/>
    </row>
    <row r="56" spans="1:32" ht="12" hidden="1" customHeight="1" thickBot="1" x14ac:dyDescent="0.25">
      <c r="A56" s="103"/>
      <c r="B56" s="104"/>
      <c r="C56" s="104"/>
      <c r="D56" s="104"/>
      <c r="E56" s="104"/>
      <c r="F56" s="104"/>
      <c r="G56" s="104"/>
      <c r="H56" s="104"/>
      <c r="I56" s="104"/>
      <c r="J56" s="105"/>
      <c r="K56" s="106">
        <f>COUNTA(I54)*I53</f>
        <v>0</v>
      </c>
      <c r="L56" s="195" t="s">
        <v>23</v>
      </c>
      <c r="M56" s="195"/>
      <c r="N56" s="195"/>
      <c r="O56" s="195"/>
      <c r="P56" s="195"/>
      <c r="Q56" s="107">
        <f>(COUNTA(S56:AF56)+G54)*I53</f>
        <v>0</v>
      </c>
      <c r="R56" s="108"/>
      <c r="S56" s="109"/>
      <c r="T56" s="110"/>
      <c r="U56" s="111"/>
      <c r="V56" s="112"/>
      <c r="W56" s="110"/>
      <c r="X56" s="112"/>
      <c r="Y56" s="112"/>
      <c r="Z56" s="112"/>
      <c r="AA56" s="110"/>
      <c r="AB56" s="112"/>
      <c r="AC56" s="112"/>
      <c r="AD56" s="112"/>
      <c r="AE56" s="112"/>
      <c r="AF56" s="115"/>
    </row>
    <row r="57" spans="1:32" ht="6" hidden="1" customHeight="1" thickTop="1" thickBot="1" x14ac:dyDescent="0.25">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row>
    <row r="58" spans="1:32" ht="12" hidden="1" customHeight="1" thickTop="1" x14ac:dyDescent="0.2">
      <c r="A58" s="201" t="s">
        <v>20</v>
      </c>
      <c r="B58" s="202"/>
      <c r="C58" s="203"/>
      <c r="D58" s="203"/>
      <c r="E58" s="203"/>
      <c r="F58" s="203"/>
      <c r="G58" s="203"/>
      <c r="H58" s="203"/>
      <c r="I58" s="203"/>
      <c r="J58" s="87" t="s">
        <v>10</v>
      </c>
      <c r="K58" s="88"/>
      <c r="L58" s="88"/>
      <c r="M58" s="88"/>
      <c r="N58" s="89"/>
      <c r="O58" s="90"/>
      <c r="P58" s="91"/>
      <c r="Q58" s="91"/>
      <c r="R58" s="91"/>
      <c r="S58" s="92"/>
      <c r="T58" s="93"/>
      <c r="U58" s="87" t="s">
        <v>24</v>
      </c>
      <c r="V58" s="88"/>
      <c r="W58" s="88"/>
      <c r="X58" s="88"/>
      <c r="Y58" s="89"/>
      <c r="Z58" s="100"/>
      <c r="AA58" s="91"/>
      <c r="AB58" s="91"/>
      <c r="AC58" s="91"/>
      <c r="AD58" s="92"/>
      <c r="AE58" s="92"/>
      <c r="AF58" s="94"/>
    </row>
    <row r="59" spans="1:32" ht="12" hidden="1" customHeight="1" x14ac:dyDescent="0.2">
      <c r="A59" s="199" t="s">
        <v>19</v>
      </c>
      <c r="B59" s="200"/>
      <c r="C59" s="196"/>
      <c r="D59" s="197"/>
      <c r="E59" s="197"/>
      <c r="F59" s="197"/>
      <c r="G59" s="198"/>
      <c r="H59" s="8" t="s">
        <v>21</v>
      </c>
      <c r="I59" s="19">
        <v>0</v>
      </c>
      <c r="J59" s="99"/>
      <c r="K59" s="84"/>
      <c r="L59" s="84"/>
      <c r="M59" s="84"/>
      <c r="N59" s="84"/>
      <c r="O59" s="85"/>
      <c r="P59" s="85"/>
      <c r="Q59" s="85"/>
      <c r="R59" s="85"/>
      <c r="S59" s="72"/>
      <c r="T59" s="86"/>
      <c r="U59" s="99"/>
      <c r="V59" s="84"/>
      <c r="W59" s="84"/>
      <c r="X59" s="85"/>
      <c r="Y59" s="85"/>
      <c r="Z59" s="85"/>
      <c r="AB59" s="85"/>
      <c r="AC59" s="85"/>
      <c r="AD59" s="72"/>
      <c r="AE59" s="72"/>
      <c r="AF59" s="95"/>
    </row>
    <row r="60" spans="1:32" ht="12" hidden="1" customHeight="1" x14ac:dyDescent="0.2">
      <c r="A60" s="204" t="s">
        <v>22</v>
      </c>
      <c r="B60" s="205"/>
      <c r="C60" s="205"/>
      <c r="D60" s="205"/>
      <c r="E60" s="205"/>
      <c r="F60" s="206"/>
      <c r="G60" s="96">
        <v>0</v>
      </c>
      <c r="H60" s="9" t="s">
        <v>36</v>
      </c>
      <c r="I60" s="96"/>
      <c r="J60" s="2"/>
      <c r="K60" s="85"/>
      <c r="L60" s="85"/>
      <c r="M60" s="85"/>
      <c r="N60" s="85"/>
      <c r="O60" s="85"/>
      <c r="P60" s="85"/>
      <c r="Q60" s="85"/>
      <c r="R60" s="85"/>
      <c r="S60" s="72"/>
      <c r="T60" s="86"/>
      <c r="U60" s="2"/>
      <c r="V60" s="85"/>
      <c r="W60" s="85"/>
      <c r="X60" s="85"/>
      <c r="Y60" s="85"/>
      <c r="Z60" s="85"/>
      <c r="AB60" s="85"/>
      <c r="AC60" s="85"/>
      <c r="AD60" s="72"/>
      <c r="AE60" s="72"/>
      <c r="AF60" s="95"/>
    </row>
    <row r="61" spans="1:32" ht="12" hidden="1" customHeight="1" thickBot="1" x14ac:dyDescent="0.25">
      <c r="A61" s="97" t="s">
        <v>4</v>
      </c>
      <c r="B61" s="98" t="s">
        <v>12</v>
      </c>
      <c r="C61" s="98" t="s">
        <v>13</v>
      </c>
      <c r="D61" s="98" t="s">
        <v>14</v>
      </c>
      <c r="E61" s="98" t="s">
        <v>15</v>
      </c>
      <c r="F61" s="98" t="s">
        <v>16</v>
      </c>
      <c r="G61" s="98" t="s">
        <v>5</v>
      </c>
      <c r="H61" s="98" t="s">
        <v>6</v>
      </c>
      <c r="I61" s="98" t="s">
        <v>17</v>
      </c>
      <c r="J61" s="2"/>
      <c r="K61" s="85"/>
      <c r="L61" s="85"/>
      <c r="M61" s="85"/>
      <c r="N61" s="85"/>
      <c r="O61" s="85"/>
      <c r="P61" s="85"/>
      <c r="Q61" s="85"/>
      <c r="R61" s="85"/>
      <c r="S61" s="72"/>
      <c r="T61" s="86"/>
      <c r="U61" s="2"/>
      <c r="V61" s="85"/>
      <c r="W61" s="85"/>
      <c r="X61" s="85"/>
      <c r="Y61" s="85"/>
      <c r="Z61" s="85"/>
      <c r="AB61" s="85"/>
      <c r="AC61" s="85"/>
      <c r="AD61" s="72"/>
      <c r="AE61" s="72"/>
      <c r="AF61" s="95"/>
    </row>
    <row r="62" spans="1:32" ht="12" hidden="1" customHeight="1" thickBot="1" x14ac:dyDescent="0.25">
      <c r="A62" s="103"/>
      <c r="B62" s="104"/>
      <c r="C62" s="104"/>
      <c r="D62" s="104"/>
      <c r="E62" s="104"/>
      <c r="F62" s="104"/>
      <c r="G62" s="104"/>
      <c r="H62" s="104"/>
      <c r="I62" s="104"/>
      <c r="J62" s="105"/>
      <c r="K62" s="106">
        <f>COUNTA(I60)*I59</f>
        <v>0</v>
      </c>
      <c r="L62" s="195" t="s">
        <v>23</v>
      </c>
      <c r="M62" s="195"/>
      <c r="N62" s="195"/>
      <c r="O62" s="195"/>
      <c r="P62" s="195"/>
      <c r="Q62" s="107">
        <f>(COUNTA(S62:AF62)+G60)*I59</f>
        <v>0</v>
      </c>
      <c r="R62" s="108"/>
      <c r="S62" s="109"/>
      <c r="T62" s="110"/>
      <c r="U62" s="111"/>
      <c r="V62" s="112"/>
      <c r="W62" s="110"/>
      <c r="X62" s="112"/>
      <c r="Y62" s="112"/>
      <c r="Z62" s="112"/>
      <c r="AA62" s="110"/>
      <c r="AB62" s="112"/>
      <c r="AC62" s="112"/>
      <c r="AD62" s="112"/>
      <c r="AE62" s="112"/>
      <c r="AF62" s="115"/>
    </row>
    <row r="63" spans="1:32" ht="6" hidden="1" customHeight="1" thickTop="1" thickBot="1"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row>
    <row r="64" spans="1:32" ht="12" hidden="1" customHeight="1" thickTop="1" x14ac:dyDescent="0.2">
      <c r="A64" s="201" t="s">
        <v>20</v>
      </c>
      <c r="B64" s="202"/>
      <c r="C64" s="203"/>
      <c r="D64" s="203"/>
      <c r="E64" s="203"/>
      <c r="F64" s="203"/>
      <c r="G64" s="203"/>
      <c r="H64" s="203"/>
      <c r="I64" s="203"/>
      <c r="J64" s="87" t="s">
        <v>10</v>
      </c>
      <c r="K64" s="88"/>
      <c r="L64" s="88"/>
      <c r="M64" s="88"/>
      <c r="N64" s="89"/>
      <c r="O64" s="90"/>
      <c r="P64" s="91"/>
      <c r="Q64" s="91"/>
      <c r="R64" s="91"/>
      <c r="S64" s="92"/>
      <c r="T64" s="93"/>
      <c r="U64" s="87" t="s">
        <v>24</v>
      </c>
      <c r="V64" s="88"/>
      <c r="W64" s="88"/>
      <c r="X64" s="88"/>
      <c r="Y64" s="89"/>
      <c r="Z64" s="100"/>
      <c r="AA64" s="91"/>
      <c r="AB64" s="91"/>
      <c r="AC64" s="91"/>
      <c r="AD64" s="92"/>
      <c r="AE64" s="92"/>
      <c r="AF64" s="94"/>
    </row>
    <row r="65" spans="1:32" ht="12" hidden="1" customHeight="1" x14ac:dyDescent="0.2">
      <c r="A65" s="199" t="s">
        <v>19</v>
      </c>
      <c r="B65" s="200"/>
      <c r="C65" s="196"/>
      <c r="D65" s="197"/>
      <c r="E65" s="197"/>
      <c r="F65" s="197"/>
      <c r="G65" s="198"/>
      <c r="H65" s="8" t="s">
        <v>21</v>
      </c>
      <c r="I65" s="19">
        <v>0</v>
      </c>
      <c r="J65" s="99"/>
      <c r="K65" s="84"/>
      <c r="L65" s="84"/>
      <c r="M65" s="84"/>
      <c r="N65" s="84"/>
      <c r="O65" s="85"/>
      <c r="P65" s="85"/>
      <c r="Q65" s="85"/>
      <c r="R65" s="85"/>
      <c r="S65" s="72"/>
      <c r="T65" s="86"/>
      <c r="U65" s="99"/>
      <c r="V65" s="84"/>
      <c r="W65" s="84"/>
      <c r="X65" s="85"/>
      <c r="Y65" s="85"/>
      <c r="Z65" s="85"/>
      <c r="AB65" s="85"/>
      <c r="AC65" s="85"/>
      <c r="AD65" s="72"/>
      <c r="AE65" s="72"/>
      <c r="AF65" s="95"/>
    </row>
    <row r="66" spans="1:32" ht="12" hidden="1" customHeight="1" x14ac:dyDescent="0.2">
      <c r="A66" s="204" t="s">
        <v>22</v>
      </c>
      <c r="B66" s="205"/>
      <c r="C66" s="205"/>
      <c r="D66" s="205"/>
      <c r="E66" s="205"/>
      <c r="F66" s="206"/>
      <c r="G66" s="96">
        <v>0</v>
      </c>
      <c r="H66" s="9" t="s">
        <v>36</v>
      </c>
      <c r="I66" s="96"/>
      <c r="J66" s="2"/>
      <c r="K66" s="85"/>
      <c r="L66" s="85"/>
      <c r="M66" s="85"/>
      <c r="N66" s="85"/>
      <c r="O66" s="85"/>
      <c r="P66" s="85"/>
      <c r="Q66" s="85"/>
      <c r="R66" s="85"/>
      <c r="S66" s="72"/>
      <c r="T66" s="86"/>
      <c r="U66" s="2"/>
      <c r="V66" s="85"/>
      <c r="W66" s="85"/>
      <c r="X66" s="85"/>
      <c r="Y66" s="85"/>
      <c r="Z66" s="85"/>
      <c r="AB66" s="85"/>
      <c r="AC66" s="85"/>
      <c r="AD66" s="72"/>
      <c r="AE66" s="72"/>
      <c r="AF66" s="95"/>
    </row>
    <row r="67" spans="1:32" ht="12" hidden="1" customHeight="1" thickBot="1" x14ac:dyDescent="0.25">
      <c r="A67" s="97" t="s">
        <v>4</v>
      </c>
      <c r="B67" s="98" t="s">
        <v>12</v>
      </c>
      <c r="C67" s="98" t="s">
        <v>13</v>
      </c>
      <c r="D67" s="98" t="s">
        <v>14</v>
      </c>
      <c r="E67" s="98" t="s">
        <v>15</v>
      </c>
      <c r="F67" s="98" t="s">
        <v>16</v>
      </c>
      <c r="G67" s="98" t="s">
        <v>5</v>
      </c>
      <c r="H67" s="98" t="s">
        <v>6</v>
      </c>
      <c r="I67" s="98" t="s">
        <v>17</v>
      </c>
      <c r="J67" s="2"/>
      <c r="K67" s="85"/>
      <c r="L67" s="85"/>
      <c r="M67" s="85"/>
      <c r="N67" s="85"/>
      <c r="O67" s="85"/>
      <c r="P67" s="85"/>
      <c r="Q67" s="85"/>
      <c r="R67" s="85"/>
      <c r="S67" s="72"/>
      <c r="T67" s="86"/>
      <c r="U67" s="2"/>
      <c r="V67" s="85"/>
      <c r="W67" s="85"/>
      <c r="X67" s="85"/>
      <c r="Y67" s="85"/>
      <c r="Z67" s="85"/>
      <c r="AB67" s="85"/>
      <c r="AC67" s="85"/>
      <c r="AD67" s="72"/>
      <c r="AE67" s="72"/>
      <c r="AF67" s="95"/>
    </row>
    <row r="68" spans="1:32" ht="12" hidden="1" customHeight="1" thickBot="1" x14ac:dyDescent="0.25">
      <c r="A68" s="103"/>
      <c r="B68" s="104"/>
      <c r="C68" s="104"/>
      <c r="D68" s="104"/>
      <c r="E68" s="104"/>
      <c r="F68" s="104"/>
      <c r="G68" s="104"/>
      <c r="H68" s="104"/>
      <c r="I68" s="104"/>
      <c r="J68" s="105"/>
      <c r="K68" s="106">
        <f>COUNTA(I66)*I65</f>
        <v>0</v>
      </c>
      <c r="L68" s="195" t="s">
        <v>23</v>
      </c>
      <c r="M68" s="195"/>
      <c r="N68" s="195"/>
      <c r="O68" s="195"/>
      <c r="P68" s="195"/>
      <c r="Q68" s="107">
        <f>(COUNTA(S68:AF68)+G66)*I65</f>
        <v>0</v>
      </c>
      <c r="R68" s="108"/>
      <c r="S68" s="109"/>
      <c r="T68" s="110"/>
      <c r="U68" s="111"/>
      <c r="V68" s="112"/>
      <c r="W68" s="110"/>
      <c r="X68" s="112"/>
      <c r="Y68" s="112"/>
      <c r="Z68" s="112"/>
      <c r="AA68" s="110"/>
      <c r="AB68" s="112"/>
      <c r="AC68" s="112"/>
      <c r="AD68" s="112"/>
      <c r="AE68" s="112"/>
      <c r="AF68" s="115"/>
    </row>
    <row r="69" spans="1:32" ht="6" hidden="1" customHeight="1" thickTop="1" x14ac:dyDescent="0.2">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row>
    <row r="70" spans="1:32" ht="13.5" customHeight="1" thickTop="1" x14ac:dyDescent="0.2">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row>
  </sheetData>
  <mergeCells count="66">
    <mergeCell ref="A53:B53"/>
    <mergeCell ref="A47:B47"/>
    <mergeCell ref="A46:B46"/>
    <mergeCell ref="C46:I46"/>
    <mergeCell ref="A40:B40"/>
    <mergeCell ref="C53:G53"/>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9:B59"/>
    <mergeCell ref="C59:G59"/>
    <mergeCell ref="L56:P56"/>
    <mergeCell ref="A58:B58"/>
    <mergeCell ref="C58:I58"/>
    <mergeCell ref="L68:P68"/>
    <mergeCell ref="A66:F66"/>
    <mergeCell ref="A64:B64"/>
    <mergeCell ref="C64:I64"/>
    <mergeCell ref="A65:B65"/>
    <mergeCell ref="L62:P62"/>
    <mergeCell ref="C65:G65"/>
    <mergeCell ref="A34:B34"/>
    <mergeCell ref="C34:G34"/>
    <mergeCell ref="A39:B39"/>
    <mergeCell ref="C39:I39"/>
    <mergeCell ref="A52:B52"/>
    <mergeCell ref="C52:I52"/>
    <mergeCell ref="A35:F35"/>
    <mergeCell ref="A41:F41"/>
    <mergeCell ref="A48:F48"/>
    <mergeCell ref="L44:P44"/>
    <mergeCell ref="C47:G47"/>
    <mergeCell ref="L50:P50"/>
    <mergeCell ref="A54:F54"/>
    <mergeCell ref="A60:F6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30" sqref="A30:XFD30"/>
    </sheetView>
  </sheetViews>
  <sheetFormatPr defaultRowHeight="12.75" x14ac:dyDescent="0.2"/>
  <cols>
    <col min="1" max="4" width="15" customWidth="1"/>
    <col min="5" max="8" width="7.28515625" customWidth="1"/>
  </cols>
  <sheetData>
    <row r="1" spans="1:8" ht="25.5" customHeight="1" x14ac:dyDescent="0.3">
      <c r="A1" s="211" t="s">
        <v>55</v>
      </c>
      <c r="B1" s="211"/>
      <c r="C1" s="211"/>
      <c r="D1" s="211"/>
      <c r="E1" s="211"/>
      <c r="F1" s="211"/>
      <c r="G1" s="211"/>
      <c r="H1" s="211"/>
    </row>
    <row r="2" spans="1:8" ht="15.75" x14ac:dyDescent="0.25">
      <c r="A2" s="146" t="s">
        <v>39</v>
      </c>
      <c r="B2" s="129" t="str">
        <f>Diario!B2</f>
        <v>Doungen Master's Lair</v>
      </c>
    </row>
    <row r="3" spans="1:8" ht="6.75" customHeight="1" x14ac:dyDescent="0.2"/>
    <row r="4" spans="1:8" s="128" customFormat="1" ht="18.75" thickBot="1" x14ac:dyDescent="0.3">
      <c r="A4" s="153" t="s">
        <v>40</v>
      </c>
      <c r="B4" s="140">
        <f>SUM(E7:E53)-SUM(F7:F53)</f>
        <v>6</v>
      </c>
      <c r="C4" s="153" t="s">
        <v>41</v>
      </c>
      <c r="D4" s="140">
        <f>SUM(G7:G53)-SUM(H7:H53)</f>
        <v>0</v>
      </c>
    </row>
    <row r="5" spans="1:8" ht="13.5" customHeight="1" thickTop="1" x14ac:dyDescent="0.2">
      <c r="E5" s="212" t="s">
        <v>42</v>
      </c>
      <c r="F5" s="213"/>
      <c r="G5" s="212" t="s">
        <v>45</v>
      </c>
      <c r="H5" s="213"/>
    </row>
    <row r="6" spans="1:8" ht="13.5" thickBot="1" x14ac:dyDescent="0.25">
      <c r="E6" s="130" t="s">
        <v>43</v>
      </c>
      <c r="F6" s="131" t="s">
        <v>44</v>
      </c>
      <c r="G6" s="130" t="s">
        <v>46</v>
      </c>
      <c r="H6" s="131" t="s">
        <v>47</v>
      </c>
    </row>
    <row r="7" spans="1:8" ht="17.25" thickTop="1" thickBot="1" x14ac:dyDescent="0.3">
      <c r="A7" s="214" t="s">
        <v>48</v>
      </c>
      <c r="B7" s="215"/>
      <c r="C7" s="215"/>
      <c r="D7" s="215"/>
      <c r="E7" s="136">
        <v>600</v>
      </c>
      <c r="F7" s="137"/>
      <c r="G7" s="136"/>
      <c r="H7" s="137"/>
    </row>
    <row r="8" spans="1:8" ht="15.75" x14ac:dyDescent="0.25">
      <c r="A8" s="216" t="s">
        <v>49</v>
      </c>
      <c r="B8" s="217"/>
      <c r="C8" s="217"/>
      <c r="D8" s="217"/>
      <c r="E8" s="147"/>
      <c r="F8" s="148"/>
      <c r="G8" s="147"/>
      <c r="H8" s="148"/>
    </row>
    <row r="9" spans="1:8" x14ac:dyDescent="0.2">
      <c r="A9" s="207" t="s">
        <v>64</v>
      </c>
      <c r="B9" s="208"/>
      <c r="C9" s="208"/>
      <c r="D9" s="208"/>
      <c r="E9" s="149"/>
      <c r="F9" s="150">
        <v>60</v>
      </c>
      <c r="G9" s="149"/>
      <c r="H9" s="150"/>
    </row>
    <row r="10" spans="1:8" x14ac:dyDescent="0.2">
      <c r="A10" s="207" t="s">
        <v>65</v>
      </c>
      <c r="B10" s="208"/>
      <c r="C10" s="208"/>
      <c r="D10" s="208"/>
      <c r="E10" s="149"/>
      <c r="F10" s="150">
        <v>35</v>
      </c>
      <c r="G10" s="149"/>
      <c r="H10" s="150"/>
    </row>
    <row r="11" spans="1:8" x14ac:dyDescent="0.2">
      <c r="A11" s="207" t="s">
        <v>66</v>
      </c>
      <c r="B11" s="208"/>
      <c r="C11" s="208"/>
      <c r="D11" s="208"/>
      <c r="E11" s="149"/>
      <c r="F11" s="150">
        <v>35</v>
      </c>
      <c r="G11" s="149"/>
      <c r="H11" s="150"/>
    </row>
    <row r="12" spans="1:8" x14ac:dyDescent="0.2">
      <c r="A12" s="207" t="s">
        <v>67</v>
      </c>
      <c r="B12" s="208"/>
      <c r="C12" s="208"/>
      <c r="D12" s="208"/>
      <c r="E12" s="149"/>
      <c r="F12" s="150">
        <v>15</v>
      </c>
      <c r="G12" s="149"/>
      <c r="H12" s="150"/>
    </row>
    <row r="13" spans="1:8" x14ac:dyDescent="0.2">
      <c r="A13" s="207" t="s">
        <v>68</v>
      </c>
      <c r="B13" s="208"/>
      <c r="C13" s="208"/>
      <c r="D13" s="208"/>
      <c r="E13" s="149"/>
      <c r="F13" s="150">
        <v>15</v>
      </c>
      <c r="G13" s="149"/>
      <c r="H13" s="150"/>
    </row>
    <row r="14" spans="1:8" x14ac:dyDescent="0.2">
      <c r="A14" s="207" t="s">
        <v>96</v>
      </c>
      <c r="B14" s="208"/>
      <c r="C14" s="208"/>
      <c r="D14" s="208"/>
      <c r="E14" s="149"/>
      <c r="F14" s="150">
        <v>100</v>
      </c>
      <c r="G14" s="149"/>
      <c r="H14" s="150"/>
    </row>
    <row r="15" spans="1:8" x14ac:dyDescent="0.2">
      <c r="A15" s="207" t="s">
        <v>91</v>
      </c>
      <c r="B15" s="208"/>
      <c r="C15" s="208"/>
      <c r="D15" s="208"/>
      <c r="E15" s="149"/>
      <c r="F15" s="150">
        <v>35</v>
      </c>
      <c r="G15" s="149"/>
      <c r="H15" s="150"/>
    </row>
    <row r="16" spans="1:8" x14ac:dyDescent="0.2">
      <c r="A16" s="207" t="s">
        <v>92</v>
      </c>
      <c r="B16" s="208"/>
      <c r="C16" s="208"/>
      <c r="D16" s="208"/>
      <c r="E16" s="149"/>
      <c r="F16" s="150">
        <v>15</v>
      </c>
      <c r="G16" s="149"/>
      <c r="H16" s="150"/>
    </row>
    <row r="17" spans="1:8" x14ac:dyDescent="0.2">
      <c r="A17" s="207" t="s">
        <v>93</v>
      </c>
      <c r="B17" s="208"/>
      <c r="C17" s="208"/>
      <c r="D17" s="208"/>
      <c r="E17" s="149"/>
      <c r="F17" s="150">
        <v>30</v>
      </c>
      <c r="G17" s="149"/>
      <c r="H17" s="150"/>
    </row>
    <row r="18" spans="1:8" x14ac:dyDescent="0.2">
      <c r="A18" s="207" t="s">
        <v>94</v>
      </c>
      <c r="B18" s="208"/>
      <c r="C18" s="208"/>
      <c r="D18" s="208"/>
      <c r="E18" s="149"/>
      <c r="F18" s="150">
        <v>25</v>
      </c>
      <c r="G18" s="149"/>
      <c r="H18" s="150"/>
    </row>
    <row r="19" spans="1:8" x14ac:dyDescent="0.2">
      <c r="A19" s="207" t="s">
        <v>95</v>
      </c>
      <c r="B19" s="208"/>
      <c r="C19" s="208"/>
      <c r="D19" s="208"/>
      <c r="E19" s="149"/>
      <c r="F19" s="150">
        <v>50</v>
      </c>
      <c r="G19" s="149"/>
      <c r="H19" s="150"/>
    </row>
    <row r="20" spans="1:8" ht="27" customHeight="1" thickBot="1" x14ac:dyDescent="0.25">
      <c r="A20" s="209" t="s">
        <v>97</v>
      </c>
      <c r="B20" s="210"/>
      <c r="C20" s="210"/>
      <c r="D20" s="210"/>
      <c r="E20" s="151"/>
      <c r="F20" s="152">
        <v>144</v>
      </c>
      <c r="G20" s="151"/>
      <c r="H20" s="152"/>
    </row>
    <row r="21" spans="1:8" ht="15.75" x14ac:dyDescent="0.25">
      <c r="A21" s="216" t="s">
        <v>98</v>
      </c>
      <c r="B21" s="217"/>
      <c r="C21" s="217"/>
      <c r="D21" s="217"/>
      <c r="E21" s="132"/>
      <c r="F21" s="133"/>
      <c r="G21" s="132"/>
      <c r="H21" s="133"/>
    </row>
    <row r="22" spans="1:8" x14ac:dyDescent="0.2">
      <c r="A22" s="207" t="s">
        <v>99</v>
      </c>
      <c r="B22" s="208"/>
      <c r="C22" s="208"/>
      <c r="D22" s="208"/>
      <c r="E22" s="132"/>
      <c r="F22" s="133"/>
      <c r="G22" s="132">
        <v>5</v>
      </c>
      <c r="H22" s="133"/>
    </row>
    <row r="23" spans="1:8" x14ac:dyDescent="0.2">
      <c r="A23" s="207" t="s">
        <v>100</v>
      </c>
      <c r="B23" s="208"/>
      <c r="C23" s="208"/>
      <c r="D23" s="208"/>
      <c r="E23" s="132">
        <v>70</v>
      </c>
      <c r="F23" s="133"/>
      <c r="G23" s="132"/>
      <c r="H23" s="133">
        <v>5</v>
      </c>
    </row>
    <row r="24" spans="1:8" ht="26.25" customHeight="1" x14ac:dyDescent="0.2">
      <c r="A24" s="207" t="s">
        <v>101</v>
      </c>
      <c r="B24" s="208"/>
      <c r="C24" s="208"/>
      <c r="D24" s="208"/>
      <c r="E24" s="132"/>
      <c r="F24" s="133">
        <v>50</v>
      </c>
      <c r="G24" s="132"/>
      <c r="H24" s="133"/>
    </row>
    <row r="25" spans="1:8" x14ac:dyDescent="0.2">
      <c r="A25" s="207" t="s">
        <v>102</v>
      </c>
      <c r="B25" s="208"/>
      <c r="C25" s="208"/>
      <c r="D25" s="208"/>
      <c r="E25" s="132"/>
      <c r="F25" s="133">
        <v>27</v>
      </c>
      <c r="G25" s="132"/>
      <c r="H25" s="133"/>
    </row>
    <row r="26" spans="1:8" ht="12.75" customHeight="1" thickBot="1" x14ac:dyDescent="0.25">
      <c r="A26" s="209" t="s">
        <v>103</v>
      </c>
      <c r="B26" s="210"/>
      <c r="C26" s="210"/>
      <c r="D26" s="210"/>
      <c r="E26" s="138"/>
      <c r="F26" s="139">
        <v>28</v>
      </c>
      <c r="G26" s="138"/>
      <c r="H26" s="139"/>
    </row>
    <row r="27" spans="1:8" ht="15.75" x14ac:dyDescent="0.25">
      <c r="A27" s="216"/>
      <c r="B27" s="217"/>
      <c r="C27" s="217"/>
      <c r="D27" s="217"/>
      <c r="E27" s="132"/>
      <c r="F27" s="133"/>
      <c r="G27" s="132"/>
      <c r="H27" s="133"/>
    </row>
    <row r="28" spans="1:8" x14ac:dyDescent="0.2">
      <c r="A28" s="207"/>
      <c r="B28" s="208"/>
      <c r="C28" s="208"/>
      <c r="D28" s="208"/>
      <c r="E28" s="132"/>
      <c r="F28" s="133"/>
      <c r="G28" s="132"/>
      <c r="H28" s="133"/>
    </row>
    <row r="29" spans="1:8" x14ac:dyDescent="0.2">
      <c r="A29" s="207"/>
      <c r="B29" s="208"/>
      <c r="C29" s="208"/>
      <c r="D29" s="208"/>
      <c r="E29" s="132"/>
      <c r="F29" s="133"/>
      <c r="G29" s="132"/>
      <c r="H29" s="133"/>
    </row>
    <row r="30" spans="1:8" x14ac:dyDescent="0.2">
      <c r="A30" s="207"/>
      <c r="B30" s="208"/>
      <c r="C30" s="208"/>
      <c r="D30" s="208"/>
      <c r="E30" s="132"/>
      <c r="F30" s="133"/>
      <c r="G30" s="132"/>
      <c r="H30" s="133"/>
    </row>
    <row r="31" spans="1:8" x14ac:dyDescent="0.2">
      <c r="A31" s="207"/>
      <c r="B31" s="208"/>
      <c r="C31" s="208"/>
      <c r="D31" s="208"/>
      <c r="E31" s="132"/>
      <c r="F31" s="133"/>
      <c r="G31" s="132"/>
      <c r="H31" s="133"/>
    </row>
    <row r="32" spans="1:8" ht="12.75" customHeight="1" thickBot="1" x14ac:dyDescent="0.25">
      <c r="A32" s="209"/>
      <c r="B32" s="210"/>
      <c r="C32" s="210"/>
      <c r="D32" s="210"/>
      <c r="E32" s="138"/>
      <c r="F32" s="139"/>
      <c r="G32" s="138"/>
      <c r="H32" s="139"/>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x14ac:dyDescent="0.2">
      <c r="E50" s="132"/>
      <c r="F50" s="133"/>
      <c r="G50" s="132"/>
      <c r="H50" s="133"/>
    </row>
    <row r="51" spans="5:8" x14ac:dyDescent="0.2">
      <c r="E51" s="132"/>
      <c r="F51" s="133"/>
      <c r="G51" s="132"/>
      <c r="H51" s="133"/>
    </row>
    <row r="52" spans="5:8" x14ac:dyDescent="0.2">
      <c r="E52" s="132"/>
      <c r="F52" s="133"/>
      <c r="G52" s="132"/>
      <c r="H52" s="133"/>
    </row>
    <row r="53" spans="5:8" ht="13.5" thickBot="1" x14ac:dyDescent="0.25">
      <c r="E53" s="134"/>
      <c r="F53" s="135"/>
      <c r="G53" s="134"/>
      <c r="H53" s="135"/>
    </row>
    <row r="54" spans="5:8" ht="13.5" thickTop="1" x14ac:dyDescent="0.2"/>
  </sheetData>
  <mergeCells count="29">
    <mergeCell ref="A28:D28"/>
    <mergeCell ref="A29:D29"/>
    <mergeCell ref="A30:D30"/>
    <mergeCell ref="A16:D16"/>
    <mergeCell ref="A17:D17"/>
    <mergeCell ref="A18:D18"/>
    <mergeCell ref="A26:D26"/>
    <mergeCell ref="A27:D27"/>
    <mergeCell ref="A20:D20"/>
    <mergeCell ref="A21:D21"/>
    <mergeCell ref="A22:D22"/>
    <mergeCell ref="A23:D23"/>
    <mergeCell ref="A24:D24"/>
    <mergeCell ref="A31:D31"/>
    <mergeCell ref="A32:D32"/>
    <mergeCell ref="A10:D10"/>
    <mergeCell ref="A1:H1"/>
    <mergeCell ref="E5:F5"/>
    <mergeCell ref="G5:H5"/>
    <mergeCell ref="A7:D7"/>
    <mergeCell ref="A9:D9"/>
    <mergeCell ref="A8:D8"/>
    <mergeCell ref="A25:D25"/>
    <mergeCell ref="A11:D11"/>
    <mergeCell ref="A12:D12"/>
    <mergeCell ref="A13:D13"/>
    <mergeCell ref="A14:D14"/>
    <mergeCell ref="A15:D15"/>
    <mergeCell ref="A19:D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GRASSO IVAN</cp:lastModifiedBy>
  <cp:lastPrinted>2018-02-08T12:09:37Z</cp:lastPrinted>
  <dcterms:created xsi:type="dcterms:W3CDTF">2016-01-28T15:32:52Z</dcterms:created>
  <dcterms:modified xsi:type="dcterms:W3CDTF">2018-02-17T14:55:48Z</dcterms:modified>
</cp:coreProperties>
</file>