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DAVIDE_DLG-CARNEVALE_CAOS\"/>
    </mc:Choice>
  </mc:AlternateContent>
  <bookViews>
    <workbookView xWindow="0" yWindow="0" windowWidth="19200" windowHeight="1137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22" i="3" l="1"/>
  <c r="F21" i="3"/>
  <c r="F17" i="3" l="1"/>
  <c r="F13" i="3"/>
  <c r="F12" i="3"/>
  <c r="E2" i="2"/>
  <c r="W2" i="2" l="1"/>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<sst xmlns="http://schemas.openxmlformats.org/spreadsheetml/2006/main" count="430" uniqueCount="103">
  <si>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</si>
  <si>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</si>
  <si>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</si>
  <si>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</si>
  <si>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</si>
  <si>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</si>
  <si>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</si>
  <si>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</si>
  <si>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</si>
  <si>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</si>
  <si>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</si>
  <si>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</si>
  <si>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</si>
  <si>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</si>
  <si>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</si>
  <si>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</si>
  <si>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</si>
  <si>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</si>
  <si>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</si>
  <si>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</si>
  <si>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</si>
  <si>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</si>
  <si>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</si>
  <si>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</si>
  <si>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</si>
  <si>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</si>
  <si>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</si>
  <si>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</si>
  <si>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</si>
  <si>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</si>
  <si>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</si>
  <si>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</si>
  <si>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</si>
  <si>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</si>
  <si>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</si>
  <si>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</si>
  <si>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</si>
  <si>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</si>
  <si>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</si>
  <si>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</si>
  <si>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</si>
  <si>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</si>
  <si>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</si>
  <si>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</si>
  <si>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</si>
  <si>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</si>
  <si>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</si>
  <si>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</si>
  <si>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</si>
  <si>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</si>
  <si>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</si>
  <si>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</si>
  <si>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</si>
  <si>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</si>
  <si>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</si>
  <si>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</si>
  <si>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</si>
  <si>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Guitti Sanguinari</t>
  </si>
  <si>
    <t>Carnevale del Caos</t>
  </si>
  <si>
    <t>Vargo Hoat</t>
  </si>
  <si>
    <t>Capocirco</t>
  </si>
  <si>
    <t>Arco</t>
  </si>
  <si>
    <t>Pugnale</t>
  </si>
  <si>
    <t>Martello</t>
  </si>
  <si>
    <t>Zollo</t>
  </si>
  <si>
    <t>Bruto</t>
  </si>
  <si>
    <t>Qyburn</t>
  </si>
  <si>
    <t>Rorge</t>
  </si>
  <si>
    <t>Corrotto</t>
  </si>
  <si>
    <t>Mordente</t>
  </si>
  <si>
    <t>Arma a due mani</t>
  </si>
  <si>
    <t>Urswyck / Shagwell</t>
  </si>
  <si>
    <t>Untori</t>
  </si>
  <si>
    <t>Master</t>
  </si>
  <si>
    <t>Corrotto (25) + gonfio di sporcizia (40)</t>
  </si>
  <si>
    <t>Leader</t>
  </si>
  <si>
    <t>Forzuto</t>
  </si>
  <si>
    <t>Gonfio di sporcizia (+1 R, +1 Fe, -1 M, già contati)</t>
  </si>
  <si>
    <t>Nube di mosche</t>
  </si>
  <si>
    <t>Vento di corruzione</t>
  </si>
  <si>
    <t>Demoniaco</t>
  </si>
  <si>
    <t>Immune ai veleni</t>
  </si>
  <si>
    <t>Immune alla psicologia</t>
  </si>
  <si>
    <t>Fa paura</t>
  </si>
  <si>
    <t>Instabilità demoniaca</t>
  </si>
  <si>
    <t>Aura demoniaca</t>
  </si>
  <si>
    <t>Untore</t>
  </si>
  <si>
    <t>Nessuno, artigli</t>
  </si>
  <si>
    <t>x</t>
  </si>
  <si>
    <t>3x martello (3x3=9), 2x armi a due mani (2x15=30), 1 arco (10)</t>
  </si>
  <si>
    <t>Utt</t>
  </si>
  <si>
    <t>Attore</t>
  </si>
  <si>
    <t>Armatura leggera</t>
  </si>
  <si>
    <t>Portafortuna</t>
  </si>
  <si>
    <t>Coriaceo</t>
  </si>
  <si>
    <t>X</t>
  </si>
  <si>
    <t>Esplorazione</t>
  </si>
  <si>
    <t>Vendita malapietra</t>
  </si>
  <si>
    <t>4x portafortuna (10 cad)</t>
  </si>
  <si>
    <t>1 arco (10), 1 martello (3)</t>
  </si>
  <si>
    <t>Secondo scontro</t>
  </si>
  <si>
    <t>Mago (Rituali di Nurgle): Bubboni</t>
  </si>
  <si>
    <t>“Igor!!!! Igooooooooor “ “Si padrone che succede, mi ha chiamato?” “Certo mia cara pustola marcescente, ,ti ho chiamato per informarti della prossima tappa, del nostro spettacolo, informa il carrozzone, dobbiamo partire al più presto la destin …” “dove dobbiamo andare mio padrone?” “quante volte ti ho detto di non interrompermi sottospecie di bubbone. Dicevo la destinazione a cui il nostro carosello dovrà puntare sarà la preziosa, putrida e splendente città di Mordheim, dove la mort…” “Ma ma come padrone Mo Mo Mordheim è una città pericolosissima non credo che … STONF” “Ti ho detto che non mi devi interrompere soprattutto mentre sto recitando con così tanto ardore, ci vuole un po’ di suspence, di climax, di passione, tu invece ti comporti come letame al sole, sai soltanto puzzare. Dicevo ehm ehm, raggiungeremo la città di Mordheim dove la morte si unisce con la putrefazione in un’unione perfetta, dove le risate dei bambini … “non credo signore che ci siano ancora dei bambini a Mordheim” “[occhiata furiosa] non mi interessa se non ci sono bambini, io …” “si scusi signore” “Stai zittooooooo…. Ecco ho perso l’ispirazione ed il filo adesso non so più come continuare … Uffff vai a chiamare gli altri digli che partiamo domani all’alba voglio arrivare laggiù per la sera così imbastiamo lo spettacolo, mi raccomando non lesinare sulla scabbia, lo sai a tutti piace un po’ di prurito ... Ah e chiamami la donna cannone. “padrone Hanna è morta” “come è morta e come è successo perché non ne sono stato informato” “signore l’ha decapitata lei stesso durante l’ultimo spettacolo ... È stata una cosa bellissima piena di sangue il pubblico si è divertito da MORIRE … per lo meno quelli che non sono morti per asfissia durante lo spettacolo, e quelli che sono poi sopravvissuti, all’ulcera cancerosa e quelli che non sono stati spiaccicati dai bruti ... Insomma quell’unico goblin che era sopravvissuto si è divertito anche se poi anche lui è morto alla fine dello spettacolo ... La causa però non è ancora stata accertata e ... “basta con queste ciance mandami Charlotte allora” “padrone anche lei è morta” “ e di grazia come è morta lei?” “ah semplice è una storia divertentissima siamo andati al lago pestilenziale volevamo fare un bagno ma poi … “In 4 semplici parole IGOR, in solo 4 semplici parole” “ è morta di peste” “okey okey forse dovremmo smettere di rapire paesane sono troppo fragili muoiono per nulla, ci è rimasta qualche donna da mandarmi prima della partenza” “forse Rorge, prima delle mutazioni era una donna anche se adesso non sembra” “Rorge??? Brutta piaga cancerosa per chi mi hai preso, non sono così disperato, vorrà dire che il nostro show dovrà fare tappa al paese, giusto per reclutare qualche ehmmmmm “comparsa” ahahhahahaha ... Su forza Igor raduna i bruti, punzecchia le bestie sella i cavalli, partiamo, allegria Igor allegria e scampanellii, suona le campane che la cancrena di Nurgle non si diffonde da sola…. O forse si ahahahahhahaha”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</si>
</sst>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00000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17">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26" fillId="0" borderId="0" xfId="0" applyFont="1" applyAlignment="1">
      <alignment horizontal="center" wrapText="1"/>
    </xf>
    <xf numFmtId="0" fontId="36" fillId="0" borderId="0" xfId="0" applyFont="1" applyAlignment="1">
      <alignment horizontal="left" vertic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9" fillId="0" borderId="68" xfId="0" applyFont="1" applyBorder="1" applyAlignment="1">
      <alignment horizontal="left" wrapText="1"/>
    </xf>
    <xf numFmtId="0" fontId="0" fillId="0" borderId="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xf numFmtId="0" fontId="29" fillId="0" borderId="0" xfId="0" applyFont="1" applyBorder="1" applyAlignment="1">
      <alignment horizontal="left" wrapText="1"/>
    </xf>
    <xf numFmtId="0" fontId="29" fillId="0" borderId="72" xfId="0" applyFont="1"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12" fillId="4" borderId="27"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7" sqref="D7"/>
    </sheetView>
  </sheetViews>
  <sheetFormatPr defaultRowHeight="12.75" x14ac:dyDescent="0.2"/>
  <cols>
    <col min="1" max="1" width="12.7109375" customWidth="1"/>
    <col min="2" max="2" width="76.42578125" customWidth="1"/>
  </cols>
  <sheetData>
    <row r="1" spans="1:2" ht="26.25" customHeight="1" x14ac:dyDescent="0.2">
      <c r="A1" s="155" t="s">
        <v>54</v>
      </c>
      <c r="B1" s="155"/>
    </row>
    <row r="2" spans="1:2" ht="18" x14ac:dyDescent="0.2">
      <c r="A2" s="141" t="s">
        <v>51</v>
      </c>
      <c r="B2" s="142" t="s">
        <v>57</v>
      </c>
    </row>
    <row r="3" spans="1:2" ht="5.25" customHeight="1" x14ac:dyDescent="0.2">
      <c r="A3" s="141"/>
      <c r="B3" s="143"/>
    </row>
    <row r="4" spans="1:2" ht="15.75" x14ac:dyDescent="0.2">
      <c r="A4" s="141" t="s">
        <v>52</v>
      </c>
      <c r="B4" s="144" t="s">
        <v>58</v>
      </c>
    </row>
    <row r="6" spans="1:2" ht="15.75" customHeight="1" x14ac:dyDescent="0.25">
      <c r="A6" s="153" t="s">
        <v>53</v>
      </c>
      <c r="B6" s="153"/>
    </row>
    <row r="7" spans="1:2" ht="397.5" customHeight="1" x14ac:dyDescent="0.2">
      <c r="A7" s="154" t="s">
        <v>102</v>
      </c>
      <c r="B7" s="154"/>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7" workbookViewId="0">
      <selection activeCell="L24" sqref="L24:L25"/>
    </sheetView>
  </sheetViews>
  <sheetFormatPr defaultColWidth="1.7109375" defaultRowHeight="10.5" customHeight="1" x14ac:dyDescent="0.2"/>
  <cols>
    <col min="1" max="33" width="2.7109375" style="1" customWidth="1"/>
    <col min="34" max="16384" width="1.7109375" style="1"/>
  </cols>
  <sheetData>
    <row r="1" spans="1:32" ht="23.25" x14ac:dyDescent="0.35">
      <c r="A1" s="156" t="s">
        <v>55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ht="19.5" customHeight="1" x14ac:dyDescent="0.2">
      <c r="A2" s="178" t="s">
        <v>25</v>
      </c>
      <c r="B2" s="179"/>
      <c r="C2" s="179"/>
      <c r="D2" s="179"/>
      <c r="E2" s="82" t="str">
        <f>Diario!B2</f>
        <v>Guitti Sanguinari</v>
      </c>
      <c r="F2" s="82"/>
      <c r="G2" s="82"/>
      <c r="H2" s="82"/>
      <c r="I2" s="82"/>
      <c r="J2" s="82"/>
      <c r="K2" s="82"/>
      <c r="L2" s="82"/>
      <c r="M2" s="82"/>
      <c r="N2" s="82"/>
      <c r="O2" s="82"/>
      <c r="P2" s="82"/>
      <c r="Q2" s="83"/>
      <c r="R2" s="73"/>
      <c r="S2" s="180" t="s">
        <v>7</v>
      </c>
      <c r="T2" s="181"/>
      <c r="U2" s="181"/>
      <c r="V2" s="181"/>
      <c r="W2" s="80" t="str">
        <f>Diario!B4</f>
        <v>Carnevale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2" t="s">
        <v>30</v>
      </c>
      <c r="B4" s="183"/>
      <c r="C4" s="183"/>
      <c r="D4" s="183"/>
      <c r="E4" s="183"/>
      <c r="F4" s="183"/>
      <c r="G4" s="183"/>
      <c r="H4" s="183"/>
      <c r="I4" s="183"/>
      <c r="J4" s="183"/>
      <c r="K4" s="183"/>
      <c r="L4" s="184"/>
      <c r="M4" s="70"/>
      <c r="N4" s="185" t="s">
        <v>31</v>
      </c>
      <c r="O4" s="186"/>
      <c r="P4" s="186"/>
      <c r="Q4" s="186"/>
      <c r="R4" s="186"/>
      <c r="S4" s="186"/>
      <c r="T4" s="187"/>
      <c r="U4" s="70"/>
      <c r="V4" s="76" t="s">
        <v>34</v>
      </c>
      <c r="W4" s="77"/>
      <c r="X4" s="77"/>
      <c r="Y4" s="77"/>
      <c r="Z4" s="77"/>
      <c r="AA4" s="77"/>
      <c r="AB4" s="77"/>
      <c r="AC4" s="77"/>
      <c r="AD4" s="77"/>
      <c r="AE4" s="77"/>
      <c r="AF4" s="78"/>
    </row>
    <row r="5" spans="1:32" ht="10.5" customHeight="1" x14ac:dyDescent="0.2">
      <c r="A5" s="188" t="s">
        <v>26</v>
      </c>
      <c r="B5" s="189"/>
      <c r="C5" s="189"/>
      <c r="D5" s="20">
        <f>SUM(Eroi!A18,Eroi!A29,Eroi!A40,Eroi!A51,Eroi!A62,Eroi!A73)</f>
        <v>5</v>
      </c>
      <c r="E5" s="189" t="s">
        <v>27</v>
      </c>
      <c r="F5" s="189"/>
      <c r="G5" s="189"/>
      <c r="H5" s="21">
        <f>SUM(Truppa!I4,Truppa!I10,Truppa!I16,Truppa!I22,Truppa!I28,Truppa!I34,Truppa!I40,Truppa!I46,Truppa!I52,Truppa!I58,Truppa!I64)</f>
        <v>3</v>
      </c>
      <c r="I5" s="190" t="s">
        <v>35</v>
      </c>
      <c r="J5" s="189"/>
      <c r="K5" s="189"/>
      <c r="L5" s="22">
        <f>SUM(Eroi!A20,Eroi!A31,Eroi!A42,Eroi!A53,Eroi!A64,Eroi!A75,Truppa!K7,Truppa!K13,Truppa!K19,Truppa!K25,Truppa!K31,Truppa!K37,Truppa!K43,Truppa!K49,Truppa!K55,Truppa!K61,Truppa!K67)</f>
        <v>0</v>
      </c>
      <c r="M5" s="4"/>
      <c r="N5" s="17" t="s">
        <v>32</v>
      </c>
      <c r="O5" s="18"/>
      <c r="P5" s="18"/>
      <c r="Q5" s="18"/>
      <c r="R5" s="18"/>
      <c r="S5" s="174">
        <f>Contabilità!B4</f>
        <v>43</v>
      </c>
      <c r="T5" s="175"/>
      <c r="U5" s="4"/>
      <c r="V5" s="126"/>
      <c r="W5" s="18"/>
      <c r="X5" s="18"/>
      <c r="Y5" s="18"/>
      <c r="Z5" s="18"/>
      <c r="AA5" s="18"/>
      <c r="AB5" s="18"/>
      <c r="AC5" s="18"/>
      <c r="AF5" s="16"/>
    </row>
    <row r="6" spans="1:32" ht="10.5" customHeight="1" x14ac:dyDescent="0.2">
      <c r="A6" s="170" t="s">
        <v>28</v>
      </c>
      <c r="B6" s="171"/>
      <c r="C6" s="171"/>
      <c r="D6" s="171"/>
      <c r="E6" s="171"/>
      <c r="F6" s="171"/>
      <c r="G6" s="171"/>
      <c r="H6" s="171"/>
      <c r="I6" s="171"/>
      <c r="J6" s="171"/>
      <c r="K6" s="172">
        <f>SUM(Eroi!A19,Eroi!A30,Eroi!A41,Eroi!A52,Eroi!A63,Eroi!A74,Truppa!Q7,Truppa!Q13,Truppa!Q19,Truppa!Q25,Truppa!Q31,Truppa!Q37,Truppa!Q43,Truppa!Q49,Truppa!Q55,Truppa!Q61,Truppa!Q67)</f>
        <v>50</v>
      </c>
      <c r="L6" s="173"/>
      <c r="M6" s="4"/>
      <c r="N6" s="17" t="s">
        <v>33</v>
      </c>
      <c r="O6" s="18"/>
      <c r="P6" s="18"/>
      <c r="Q6" s="18"/>
      <c r="R6" s="18"/>
      <c r="S6" s="174">
        <f>Contabilità!D4</f>
        <v>0</v>
      </c>
      <c r="T6" s="175"/>
      <c r="U6" s="4"/>
      <c r="V6" s="17"/>
      <c r="W6" s="18"/>
      <c r="X6" s="18"/>
      <c r="Y6" s="18"/>
      <c r="Z6" s="18"/>
      <c r="AA6" s="18"/>
      <c r="AB6" s="18"/>
      <c r="AC6" s="18"/>
      <c r="AF6" s="16"/>
    </row>
    <row r="7" spans="1:32" ht="10.5" customHeight="1" x14ac:dyDescent="0.2">
      <c r="A7" s="12" t="s">
        <v>29</v>
      </c>
      <c r="B7" s="11"/>
      <c r="C7" s="11"/>
      <c r="D7" s="11"/>
      <c r="E7" s="11"/>
      <c r="F7" s="10" t="s">
        <v>0</v>
      </c>
      <c r="G7" s="176">
        <f>D5+H5</f>
        <v>8</v>
      </c>
      <c r="H7" s="176"/>
      <c r="I7" s="11" t="s">
        <v>1</v>
      </c>
      <c r="J7" s="11" t="s">
        <v>2</v>
      </c>
      <c r="K7" s="176">
        <f>((D5+H5-L5)*5)+(L5*20)</f>
        <v>40</v>
      </c>
      <c r="L7" s="177"/>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68">
        <f>SUM(K6:L7)</f>
        <v>90</v>
      </c>
      <c r="L8" s="169"/>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0" t="s">
        <v>8</v>
      </c>
      <c r="B12" s="161"/>
      <c r="C12" s="162" t="s">
        <v>59</v>
      </c>
      <c r="D12" s="163"/>
      <c r="E12" s="163"/>
      <c r="F12" s="163"/>
      <c r="G12" s="163"/>
      <c r="H12" s="163"/>
      <c r="I12" s="163"/>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64" t="s">
        <v>9</v>
      </c>
      <c r="B13" s="165"/>
      <c r="C13" s="157" t="s">
        <v>60</v>
      </c>
      <c r="D13" s="158"/>
      <c r="E13" s="158"/>
      <c r="F13" s="158"/>
      <c r="G13" s="159"/>
      <c r="H13" s="23" t="s">
        <v>36</v>
      </c>
      <c r="I13" s="42"/>
      <c r="J13" s="24" t="s">
        <v>63</v>
      </c>
      <c r="K13" s="25"/>
      <c r="L13" s="25"/>
      <c r="M13" s="25"/>
      <c r="N13" s="25"/>
      <c r="O13" s="25"/>
      <c r="P13" s="26"/>
      <c r="Q13" s="29"/>
      <c r="R13" s="29"/>
      <c r="S13" s="29"/>
      <c r="T13" s="29"/>
      <c r="U13" s="122" t="s">
        <v>75</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c r="Q14" s="29"/>
      <c r="R14" s="29"/>
      <c r="S14" s="29"/>
      <c r="T14" s="29"/>
      <c r="U14" s="123" t="s">
        <v>101</v>
      </c>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3</v>
      </c>
      <c r="H15" s="44">
        <v>1</v>
      </c>
      <c r="I15" s="44">
        <v>8</v>
      </c>
      <c r="J15" s="120" t="s">
        <v>92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52" t="s">
        <v>93</v>
      </c>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66" t="s">
        <v>18</v>
      </c>
      <c r="C17" s="167"/>
      <c r="D17" s="166"/>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88</v>
      </c>
      <c r="C18" s="40" t="s">
        <v>88</v>
      </c>
      <c r="D18" s="41" t="s">
        <v>88</v>
      </c>
      <c r="E18" s="40" t="s">
        <v>88</v>
      </c>
      <c r="F18" s="49" t="s">
        <v>88</v>
      </c>
      <c r="G18" s="40" t="s">
        <v>88</v>
      </c>
      <c r="H18" s="49" t="s">
        <v>88</v>
      </c>
      <c r="I18" s="40" t="s">
        <v>88</v>
      </c>
      <c r="J18" s="49" t="s">
        <v>88</v>
      </c>
      <c r="K18" s="49" t="s">
        <v>88</v>
      </c>
      <c r="L18" s="40" t="s">
        <v>88</v>
      </c>
      <c r="M18" s="49" t="s">
        <v>88</v>
      </c>
      <c r="N18" s="49" t="s">
        <v>88</v>
      </c>
      <c r="O18" s="40" t="s">
        <v>88</v>
      </c>
      <c r="P18" s="49" t="s">
        <v>88</v>
      </c>
      <c r="Q18" s="49" t="s">
        <v>88</v>
      </c>
      <c r="R18" s="40" t="s">
        <v>88</v>
      </c>
      <c r="S18" s="49" t="s">
        <v>88</v>
      </c>
      <c r="T18" s="49" t="s">
        <v>88</v>
      </c>
      <c r="U18" s="40" t="s">
        <v>88</v>
      </c>
      <c r="V18" s="49" t="s">
        <v>88</v>
      </c>
      <c r="W18" s="49" t="s">
        <v>88</v>
      </c>
      <c r="X18" s="49" t="s">
        <v>88</v>
      </c>
      <c r="Y18" s="40"/>
      <c r="Z18" s="49"/>
      <c r="AA18" s="49"/>
      <c r="AB18" s="49"/>
      <c r="AC18" s="40"/>
      <c r="AD18" s="49"/>
      <c r="AE18" s="49"/>
      <c r="AF18" s="75"/>
    </row>
    <row r="19" spans="1:32" ht="9.75" customHeight="1" thickBot="1" x14ac:dyDescent="0.25">
      <c r="A19" s="101">
        <f>COUNTA(B18:AE20)</f>
        <v>23</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0" t="s">
        <v>8</v>
      </c>
      <c r="B23" s="161"/>
      <c r="C23" s="162" t="s">
        <v>64</v>
      </c>
      <c r="D23" s="163"/>
      <c r="E23" s="163"/>
      <c r="F23" s="163"/>
      <c r="G23" s="163"/>
      <c r="H23" s="163"/>
      <c r="I23" s="163"/>
      <c r="J23" s="52" t="s">
        <v>10</v>
      </c>
      <c r="K23" s="53"/>
      <c r="L23" s="53"/>
      <c r="M23" s="53"/>
      <c r="N23" s="53"/>
      <c r="O23" s="54"/>
      <c r="P23" s="119" t="s">
        <v>62</v>
      </c>
      <c r="Q23" s="56"/>
      <c r="R23" s="56"/>
      <c r="S23" s="56"/>
      <c r="T23" s="57"/>
      <c r="U23" s="52" t="s">
        <v>11</v>
      </c>
      <c r="V23" s="53"/>
      <c r="W23" s="53"/>
      <c r="X23" s="53"/>
      <c r="Y23" s="54"/>
      <c r="Z23" s="55"/>
      <c r="AA23" s="56"/>
      <c r="AB23" s="56"/>
      <c r="AC23" s="56"/>
      <c r="AD23" s="56"/>
      <c r="AE23" s="56"/>
      <c r="AF23" s="58"/>
    </row>
    <row r="24" spans="1:32" ht="9.75" customHeight="1" x14ac:dyDescent="0.2">
      <c r="A24" s="164" t="s">
        <v>9</v>
      </c>
      <c r="B24" s="165"/>
      <c r="C24" s="157" t="s">
        <v>65</v>
      </c>
      <c r="D24" s="158"/>
      <c r="E24" s="158"/>
      <c r="F24" s="158"/>
      <c r="G24" s="159"/>
      <c r="H24" s="23" t="s">
        <v>36</v>
      </c>
      <c r="I24" s="42"/>
      <c r="J24" s="24" t="s">
        <v>70</v>
      </c>
      <c r="K24" s="25"/>
      <c r="L24" s="25"/>
      <c r="M24" s="25"/>
      <c r="N24" s="25"/>
      <c r="O24" s="25"/>
      <c r="P24" s="26"/>
      <c r="Q24" s="29"/>
      <c r="R24" s="29"/>
      <c r="S24" s="29"/>
      <c r="T24" s="27"/>
      <c r="U24" s="122" t="s">
        <v>76</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93</v>
      </c>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0</v>
      </c>
      <c r="D26" s="44">
        <v>4</v>
      </c>
      <c r="E26" s="44">
        <v>4</v>
      </c>
      <c r="F26" s="44">
        <v>1</v>
      </c>
      <c r="G26" s="44">
        <v>2</v>
      </c>
      <c r="H26" s="44">
        <v>2</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66" t="s">
        <v>18</v>
      </c>
      <c r="C28" s="167"/>
      <c r="D28" s="166"/>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88</v>
      </c>
      <c r="C29" s="40" t="s">
        <v>88</v>
      </c>
      <c r="D29" s="41" t="s">
        <v>88</v>
      </c>
      <c r="E29" s="40" t="s">
        <v>88</v>
      </c>
      <c r="F29" s="49" t="s">
        <v>88</v>
      </c>
      <c r="G29" s="40" t="s">
        <v>88</v>
      </c>
      <c r="H29" s="49" t="s">
        <v>88</v>
      </c>
      <c r="I29" s="40" t="s">
        <v>88</v>
      </c>
      <c r="J29" s="49" t="s">
        <v>88</v>
      </c>
      <c r="K29" s="49" t="s">
        <v>88</v>
      </c>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0" t="s">
        <v>8</v>
      </c>
      <c r="B34" s="161"/>
      <c r="C34" s="162" t="s">
        <v>66</v>
      </c>
      <c r="D34" s="163"/>
      <c r="E34" s="163"/>
      <c r="F34" s="163"/>
      <c r="G34" s="163"/>
      <c r="H34" s="163"/>
      <c r="I34" s="163"/>
      <c r="J34" s="52" t="s">
        <v>10</v>
      </c>
      <c r="K34" s="53"/>
      <c r="L34" s="53"/>
      <c r="M34" s="53"/>
      <c r="N34" s="53"/>
      <c r="O34" s="54"/>
      <c r="P34" s="119" t="s">
        <v>62</v>
      </c>
      <c r="Q34" s="56"/>
      <c r="R34" s="56"/>
      <c r="S34" s="56"/>
      <c r="T34" s="57"/>
      <c r="U34" s="52" t="s">
        <v>11</v>
      </c>
      <c r="V34" s="53"/>
      <c r="W34" s="53"/>
      <c r="X34" s="53"/>
      <c r="Y34" s="54"/>
      <c r="Z34" s="55"/>
      <c r="AA34" s="56"/>
      <c r="AB34" s="56"/>
      <c r="AC34" s="56"/>
      <c r="AD34" s="56"/>
      <c r="AE34" s="56"/>
      <c r="AF34" s="58"/>
    </row>
    <row r="35" spans="1:32" ht="9.75" customHeight="1" x14ac:dyDescent="0.2">
      <c r="A35" s="164" t="s">
        <v>9</v>
      </c>
      <c r="B35" s="165"/>
      <c r="C35" s="157" t="s">
        <v>65</v>
      </c>
      <c r="D35" s="158"/>
      <c r="E35" s="158"/>
      <c r="F35" s="158"/>
      <c r="G35" s="159"/>
      <c r="H35" s="23" t="s">
        <v>36</v>
      </c>
      <c r="I35" s="42"/>
      <c r="J35" s="24" t="s">
        <v>70</v>
      </c>
      <c r="K35" s="25"/>
      <c r="L35" s="25"/>
      <c r="M35" s="25"/>
      <c r="N35" s="25"/>
      <c r="O35" s="25"/>
      <c r="P35" s="26"/>
      <c r="Q35" s="29"/>
      <c r="R35" s="29"/>
      <c r="S35" s="29"/>
      <c r="T35" s="27"/>
      <c r="U35" s="122" t="s">
        <v>76</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93</v>
      </c>
      <c r="K36" s="29"/>
      <c r="L36" s="29"/>
      <c r="M36" s="29"/>
      <c r="N36" s="29"/>
      <c r="O36" s="29"/>
      <c r="P36" s="26"/>
      <c r="Q36" s="29"/>
      <c r="R36" s="29"/>
      <c r="S36" s="29"/>
      <c r="T36" s="27"/>
      <c r="U36" s="123" t="s">
        <v>94</v>
      </c>
      <c r="V36" s="32"/>
      <c r="W36" s="32"/>
      <c r="X36" s="32"/>
      <c r="Y36" s="32"/>
      <c r="Z36" s="29"/>
      <c r="AB36" s="29"/>
      <c r="AC36" s="29"/>
      <c r="AD36" s="29"/>
      <c r="AE36" s="29"/>
      <c r="AF36" s="59"/>
    </row>
    <row r="37" spans="1:32" ht="9.75" customHeight="1" x14ac:dyDescent="0.2">
      <c r="A37" s="61">
        <v>4</v>
      </c>
      <c r="B37" s="44">
        <v>4</v>
      </c>
      <c r="C37" s="44">
        <v>0</v>
      </c>
      <c r="D37" s="44">
        <v>4</v>
      </c>
      <c r="E37" s="44">
        <v>4</v>
      </c>
      <c r="F37" s="44">
        <v>1</v>
      </c>
      <c r="G37" s="121">
        <v>2</v>
      </c>
      <c r="H37" s="44">
        <v>2</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66" t="s">
        <v>18</v>
      </c>
      <c r="C39" s="167"/>
      <c r="D39" s="166"/>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88</v>
      </c>
      <c r="C40" s="40" t="s">
        <v>88</v>
      </c>
      <c r="D40" s="41" t="s">
        <v>88</v>
      </c>
      <c r="E40" s="40" t="s">
        <v>88</v>
      </c>
      <c r="F40" s="49" t="s">
        <v>88</v>
      </c>
      <c r="G40" s="40" t="s">
        <v>88</v>
      </c>
      <c r="H40" s="49" t="s">
        <v>88</v>
      </c>
      <c r="I40" s="40" t="s">
        <v>88</v>
      </c>
      <c r="J40" s="49" t="s">
        <v>88</v>
      </c>
      <c r="K40" s="49" t="s">
        <v>88</v>
      </c>
      <c r="L40" s="216" t="s">
        <v>88</v>
      </c>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11</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0" t="s">
        <v>8</v>
      </c>
      <c r="B45" s="161"/>
      <c r="C45" s="162" t="s">
        <v>67</v>
      </c>
      <c r="D45" s="163"/>
      <c r="E45" s="163"/>
      <c r="F45" s="163"/>
      <c r="G45" s="163"/>
      <c r="H45" s="163"/>
      <c r="I45" s="163"/>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64" t="s">
        <v>9</v>
      </c>
      <c r="B46" s="165"/>
      <c r="C46" s="157" t="s">
        <v>68</v>
      </c>
      <c r="D46" s="158"/>
      <c r="E46" s="158"/>
      <c r="F46" s="158"/>
      <c r="G46" s="159"/>
      <c r="H46" s="23" t="s">
        <v>36</v>
      </c>
      <c r="I46" s="42"/>
      <c r="J46" s="24" t="s">
        <v>63</v>
      </c>
      <c r="K46" s="25"/>
      <c r="L46" s="25"/>
      <c r="M46" s="25"/>
      <c r="N46" s="25"/>
      <c r="O46" s="25"/>
      <c r="P46" s="26"/>
      <c r="Q46" s="29"/>
      <c r="R46" s="29"/>
      <c r="S46" s="29"/>
      <c r="T46" s="27"/>
      <c r="U46" s="122" t="s">
        <v>77</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93</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3</v>
      </c>
      <c r="B48" s="44">
        <v>3</v>
      </c>
      <c r="C48" s="44">
        <v>3</v>
      </c>
      <c r="D48" s="44">
        <v>3</v>
      </c>
      <c r="E48" s="44">
        <v>4</v>
      </c>
      <c r="F48" s="44">
        <v>2</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66" t="s">
        <v>18</v>
      </c>
      <c r="C50" s="167"/>
      <c r="D50" s="166"/>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88</v>
      </c>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0" t="s">
        <v>8</v>
      </c>
      <c r="B56" s="161"/>
      <c r="C56" s="162" t="s">
        <v>69</v>
      </c>
      <c r="D56" s="163"/>
      <c r="E56" s="163"/>
      <c r="F56" s="163"/>
      <c r="G56" s="163"/>
      <c r="H56" s="163"/>
      <c r="I56" s="163"/>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164" t="s">
        <v>9</v>
      </c>
      <c r="B57" s="165"/>
      <c r="C57" s="157" t="s">
        <v>68</v>
      </c>
      <c r="D57" s="158"/>
      <c r="E57" s="158"/>
      <c r="F57" s="158"/>
      <c r="G57" s="159"/>
      <c r="H57" s="23" t="s">
        <v>36</v>
      </c>
      <c r="I57" s="42"/>
      <c r="J57" s="24" t="s">
        <v>63</v>
      </c>
      <c r="K57" s="25"/>
      <c r="L57" s="25"/>
      <c r="M57" s="25"/>
      <c r="N57" s="25"/>
      <c r="O57" s="25"/>
      <c r="P57" s="26"/>
      <c r="Q57" s="29"/>
      <c r="R57" s="29"/>
      <c r="S57" s="29"/>
      <c r="T57" s="27"/>
      <c r="U57" s="122" t="s">
        <v>77</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3</v>
      </c>
      <c r="B59" s="44">
        <v>3</v>
      </c>
      <c r="C59" s="44">
        <v>3</v>
      </c>
      <c r="D59" s="44">
        <v>3</v>
      </c>
      <c r="E59" s="44">
        <v>4</v>
      </c>
      <c r="F59" s="44">
        <v>3</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66" t="s">
        <v>18</v>
      </c>
      <c r="C61" s="167"/>
      <c r="D61" s="166"/>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88</v>
      </c>
      <c r="C62" s="216" t="s">
        <v>88</v>
      </c>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2</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0" t="s">
        <v>8</v>
      </c>
      <c r="B67" s="161"/>
      <c r="C67" s="162"/>
      <c r="D67" s="163"/>
      <c r="E67" s="163"/>
      <c r="F67" s="163"/>
      <c r="G67" s="163"/>
      <c r="H67" s="163"/>
      <c r="I67" s="163"/>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64" t="s">
        <v>9</v>
      </c>
      <c r="B68" s="165"/>
      <c r="C68" s="157"/>
      <c r="D68" s="158"/>
      <c r="E68" s="158"/>
      <c r="F68" s="158"/>
      <c r="G68" s="159"/>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66" t="s">
        <v>18</v>
      </c>
      <c r="C72" s="167"/>
      <c r="D72" s="166"/>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O28" sqref="O2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7" t="s">
        <v>20</v>
      </c>
      <c r="B3" s="198"/>
      <c r="C3" s="199" t="s">
        <v>71</v>
      </c>
      <c r="D3" s="199"/>
      <c r="E3" s="199"/>
      <c r="F3" s="199"/>
      <c r="G3" s="199"/>
      <c r="H3" s="199"/>
      <c r="I3" s="199"/>
      <c r="J3" s="87" t="s">
        <v>10</v>
      </c>
      <c r="K3" s="88"/>
      <c r="L3" s="88"/>
      <c r="M3" s="88"/>
      <c r="N3" s="89"/>
      <c r="O3" s="119" t="s">
        <v>87</v>
      </c>
      <c r="P3" s="91"/>
      <c r="Q3" s="91"/>
      <c r="R3" s="91"/>
      <c r="S3" s="92"/>
      <c r="T3" s="93"/>
      <c r="U3" s="87" t="s">
        <v>24</v>
      </c>
      <c r="V3" s="88"/>
      <c r="W3" s="88"/>
      <c r="X3" s="88"/>
      <c r="Y3" s="89"/>
      <c r="Z3" s="91" t="s">
        <v>82</v>
      </c>
      <c r="AA3" s="91"/>
      <c r="AB3" s="91"/>
      <c r="AC3" s="91"/>
      <c r="AD3" s="92"/>
      <c r="AE3" s="92"/>
      <c r="AF3" s="94"/>
    </row>
    <row r="4" spans="1:32" ht="12" customHeight="1" x14ac:dyDescent="0.2">
      <c r="A4" s="195" t="s">
        <v>19</v>
      </c>
      <c r="B4" s="196"/>
      <c r="C4" s="192" t="s">
        <v>72</v>
      </c>
      <c r="D4" s="193"/>
      <c r="E4" s="193"/>
      <c r="F4" s="193"/>
      <c r="G4" s="194"/>
      <c r="H4" s="8" t="s">
        <v>21</v>
      </c>
      <c r="I4" s="19">
        <v>2</v>
      </c>
      <c r="J4" s="99"/>
      <c r="K4" s="84"/>
      <c r="L4" s="84"/>
      <c r="M4" s="84"/>
      <c r="N4" s="84"/>
      <c r="O4" s="85"/>
      <c r="P4" s="85"/>
      <c r="Q4" s="85"/>
      <c r="R4" s="85"/>
      <c r="S4" s="72"/>
      <c r="T4" s="86"/>
      <c r="U4" s="2" t="s">
        <v>78</v>
      </c>
      <c r="V4" s="84"/>
      <c r="W4" s="84"/>
      <c r="X4" s="85"/>
      <c r="Y4" s="85"/>
      <c r="Z4" s="85" t="s">
        <v>84</v>
      </c>
      <c r="AB4" s="85"/>
      <c r="AC4" s="85"/>
      <c r="AD4" s="72"/>
      <c r="AE4" s="72"/>
      <c r="AF4" s="95"/>
    </row>
    <row r="5" spans="1:32" ht="12" customHeight="1" x14ac:dyDescent="0.2">
      <c r="A5" s="200" t="s">
        <v>22</v>
      </c>
      <c r="B5" s="201"/>
      <c r="C5" s="201"/>
      <c r="D5" s="201"/>
      <c r="E5" s="201"/>
      <c r="F5" s="202"/>
      <c r="G5" s="96">
        <v>0</v>
      </c>
      <c r="H5" s="9" t="s">
        <v>36</v>
      </c>
      <c r="I5" s="96"/>
      <c r="J5" s="120"/>
      <c r="K5" s="85"/>
      <c r="L5" s="85"/>
      <c r="M5" s="85"/>
      <c r="N5" s="85"/>
      <c r="O5" s="85"/>
      <c r="P5" s="85"/>
      <c r="Q5" s="85"/>
      <c r="R5" s="85"/>
      <c r="S5" s="72"/>
      <c r="T5" s="86"/>
      <c r="U5" s="2" t="s">
        <v>79</v>
      </c>
      <c r="V5" s="85"/>
      <c r="W5" s="85"/>
      <c r="X5" s="85"/>
      <c r="Y5" s="85"/>
      <c r="Z5" s="85"/>
      <c r="AA5" s="85" t="s">
        <v>81</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80</v>
      </c>
      <c r="V6" s="85"/>
      <c r="W6" s="85"/>
      <c r="X6" s="85"/>
      <c r="Y6" s="85" t="s">
        <v>83</v>
      </c>
      <c r="Z6" s="85"/>
      <c r="AB6" s="85" t="s">
        <v>85</v>
      </c>
      <c r="AC6" s="85"/>
      <c r="AD6" s="72"/>
      <c r="AE6" s="72"/>
      <c r="AF6" s="95"/>
    </row>
    <row r="7" spans="1:32" ht="12" customHeight="1" thickBot="1" x14ac:dyDescent="0.25">
      <c r="A7" s="113">
        <v>4</v>
      </c>
      <c r="B7" s="114">
        <v>4</v>
      </c>
      <c r="C7" s="114">
        <v>3</v>
      </c>
      <c r="D7" s="114">
        <v>4</v>
      </c>
      <c r="E7" s="114">
        <v>4</v>
      </c>
      <c r="F7" s="114">
        <v>1</v>
      </c>
      <c r="G7" s="114">
        <v>4</v>
      </c>
      <c r="H7" s="114">
        <v>2</v>
      </c>
      <c r="I7" s="114">
        <v>10</v>
      </c>
      <c r="J7" s="105"/>
      <c r="K7" s="106">
        <f>COUNTA(I5)*I4</f>
        <v>0</v>
      </c>
      <c r="L7" s="191" t="s">
        <v>23</v>
      </c>
      <c r="M7" s="191"/>
      <c r="N7" s="191"/>
      <c r="O7" s="191"/>
      <c r="P7" s="191"/>
      <c r="Q7" s="107">
        <f>(COUNTA(S7:AF7)+G5)*I4</f>
        <v>2</v>
      </c>
      <c r="R7" s="108"/>
      <c r="S7" s="109" t="s">
        <v>95</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7" t="s">
        <v>20</v>
      </c>
      <c r="B9" s="198"/>
      <c r="C9" s="199" t="s">
        <v>90</v>
      </c>
      <c r="D9" s="199"/>
      <c r="E9" s="199"/>
      <c r="F9" s="199"/>
      <c r="G9" s="199"/>
      <c r="H9" s="199"/>
      <c r="I9" s="199"/>
      <c r="J9" s="87" t="s">
        <v>10</v>
      </c>
      <c r="K9" s="88"/>
      <c r="L9" s="88"/>
      <c r="M9" s="88"/>
      <c r="N9" s="89"/>
      <c r="O9" s="119" t="s">
        <v>62</v>
      </c>
      <c r="P9" s="91"/>
      <c r="Q9" s="91"/>
      <c r="R9" s="91"/>
      <c r="S9" s="92"/>
      <c r="T9" s="93"/>
      <c r="U9" s="87" t="s">
        <v>24</v>
      </c>
      <c r="V9" s="88"/>
      <c r="W9" s="88"/>
      <c r="X9" s="88"/>
      <c r="Y9" s="89"/>
      <c r="Z9" s="100"/>
      <c r="AA9" s="91"/>
      <c r="AB9" s="91"/>
      <c r="AC9" s="91"/>
      <c r="AD9" s="92"/>
      <c r="AE9" s="92"/>
      <c r="AF9" s="94"/>
    </row>
    <row r="10" spans="1:32" ht="12" customHeight="1" x14ac:dyDescent="0.2">
      <c r="A10" s="195" t="s">
        <v>19</v>
      </c>
      <c r="B10" s="196"/>
      <c r="C10" s="192" t="s">
        <v>91</v>
      </c>
      <c r="D10" s="193"/>
      <c r="E10" s="193"/>
      <c r="F10" s="193"/>
      <c r="G10" s="194"/>
      <c r="H10" s="8" t="s">
        <v>21</v>
      </c>
      <c r="I10" s="19">
        <v>1</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0" t="s">
        <v>22</v>
      </c>
      <c r="B11" s="201"/>
      <c r="C11" s="201"/>
      <c r="D11" s="201"/>
      <c r="E11" s="201"/>
      <c r="F11" s="202"/>
      <c r="G11" s="96">
        <v>0</v>
      </c>
      <c r="H11" s="9" t="s">
        <v>36</v>
      </c>
      <c r="I11" s="96"/>
      <c r="J11" s="120"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3</v>
      </c>
      <c r="F13" s="114">
        <v>1</v>
      </c>
      <c r="G13" s="114">
        <v>3</v>
      </c>
      <c r="H13" s="114">
        <v>1</v>
      </c>
      <c r="I13" s="114">
        <v>7</v>
      </c>
      <c r="J13" s="105"/>
      <c r="K13" s="106">
        <f>COUNTA(I11)*I10</f>
        <v>0</v>
      </c>
      <c r="L13" s="191" t="s">
        <v>23</v>
      </c>
      <c r="M13" s="191"/>
      <c r="N13" s="191"/>
      <c r="O13" s="191"/>
      <c r="P13" s="191"/>
      <c r="Q13" s="107">
        <f>(COUNTA(S13:AF13)+G11)*I10</f>
        <v>1</v>
      </c>
      <c r="R13" s="108"/>
      <c r="S13" s="109" t="s">
        <v>95</v>
      </c>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7" t="s">
        <v>20</v>
      </c>
      <c r="B15" s="198"/>
      <c r="C15" s="199"/>
      <c r="D15" s="199"/>
      <c r="E15" s="199"/>
      <c r="F15" s="199"/>
      <c r="G15" s="199"/>
      <c r="H15" s="199"/>
      <c r="I15" s="199"/>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5" t="s">
        <v>19</v>
      </c>
      <c r="B16" s="196"/>
      <c r="C16" s="192"/>
      <c r="D16" s="193"/>
      <c r="E16" s="193"/>
      <c r="F16" s="193"/>
      <c r="G16" s="194"/>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0" t="s">
        <v>22</v>
      </c>
      <c r="B17" s="201"/>
      <c r="C17" s="201"/>
      <c r="D17" s="201"/>
      <c r="E17" s="201"/>
      <c r="F17" s="202"/>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c r="B19" s="114"/>
      <c r="C19" s="114"/>
      <c r="D19" s="114"/>
      <c r="E19" s="114"/>
      <c r="F19" s="114"/>
      <c r="G19" s="114"/>
      <c r="H19" s="114"/>
      <c r="I19" s="114"/>
      <c r="J19" s="105"/>
      <c r="K19" s="106">
        <f>COUNTA(I17)*I16</f>
        <v>0</v>
      </c>
      <c r="L19" s="191" t="s">
        <v>23</v>
      </c>
      <c r="M19" s="191"/>
      <c r="N19" s="191"/>
      <c r="O19" s="191"/>
      <c r="P19" s="191"/>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7" t="s">
        <v>20</v>
      </c>
      <c r="B21" s="198"/>
      <c r="C21" s="199"/>
      <c r="D21" s="199"/>
      <c r="E21" s="199"/>
      <c r="F21" s="199"/>
      <c r="G21" s="199"/>
      <c r="H21" s="199"/>
      <c r="I21" s="199"/>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5" t="s">
        <v>19</v>
      </c>
      <c r="B22" s="196"/>
      <c r="C22" s="192"/>
      <c r="D22" s="193"/>
      <c r="E22" s="193"/>
      <c r="F22" s="193"/>
      <c r="G22" s="194"/>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0" t="s">
        <v>22</v>
      </c>
      <c r="B23" s="201"/>
      <c r="C23" s="201"/>
      <c r="D23" s="201"/>
      <c r="E23" s="201"/>
      <c r="F23" s="202"/>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5"/>
      <c r="F25" s="114"/>
      <c r="G25" s="114"/>
      <c r="H25" s="114"/>
      <c r="I25" s="114"/>
      <c r="J25" s="105"/>
      <c r="K25" s="106">
        <f>COUNTA(I23)*I22</f>
        <v>0</v>
      </c>
      <c r="L25" s="191" t="s">
        <v>23</v>
      </c>
      <c r="M25" s="191"/>
      <c r="N25" s="191"/>
      <c r="O25" s="191"/>
      <c r="P25" s="191"/>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7" t="s">
        <v>20</v>
      </c>
      <c r="B27" s="198"/>
      <c r="C27" s="199"/>
      <c r="D27" s="199"/>
      <c r="E27" s="199"/>
      <c r="F27" s="199"/>
      <c r="G27" s="199"/>
      <c r="H27" s="199"/>
      <c r="I27" s="199"/>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5" t="s">
        <v>19</v>
      </c>
      <c r="B28" s="196"/>
      <c r="C28" s="192"/>
      <c r="D28" s="193"/>
      <c r="E28" s="193"/>
      <c r="F28" s="193"/>
      <c r="G28" s="194"/>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0" t="s">
        <v>22</v>
      </c>
      <c r="B29" s="201"/>
      <c r="C29" s="201"/>
      <c r="D29" s="201"/>
      <c r="E29" s="201"/>
      <c r="F29" s="202"/>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191" t="s">
        <v>23</v>
      </c>
      <c r="M31" s="191"/>
      <c r="N31" s="191"/>
      <c r="O31" s="191"/>
      <c r="P31" s="191"/>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7" t="s">
        <v>20</v>
      </c>
      <c r="B33" s="198"/>
      <c r="C33" s="199"/>
      <c r="D33" s="199"/>
      <c r="E33" s="199"/>
      <c r="F33" s="199"/>
      <c r="G33" s="199"/>
      <c r="H33" s="199"/>
      <c r="I33" s="199"/>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5" t="s">
        <v>19</v>
      </c>
      <c r="B34" s="196"/>
      <c r="C34" s="192"/>
      <c r="D34" s="193"/>
      <c r="E34" s="193"/>
      <c r="F34" s="193"/>
      <c r="G34" s="194"/>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0" t="s">
        <v>22</v>
      </c>
      <c r="B35" s="201"/>
      <c r="C35" s="201"/>
      <c r="D35" s="201"/>
      <c r="E35" s="201"/>
      <c r="F35" s="202"/>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191" t="s">
        <v>23</v>
      </c>
      <c r="M37" s="191"/>
      <c r="N37" s="191"/>
      <c r="O37" s="191"/>
      <c r="P37" s="191"/>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7" t="s">
        <v>20</v>
      </c>
      <c r="B39" s="198"/>
      <c r="C39" s="199"/>
      <c r="D39" s="199"/>
      <c r="E39" s="199"/>
      <c r="F39" s="199"/>
      <c r="G39" s="199"/>
      <c r="H39" s="199"/>
      <c r="I39" s="199"/>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5" t="s">
        <v>19</v>
      </c>
      <c r="B40" s="196"/>
      <c r="C40" s="192"/>
      <c r="D40" s="193"/>
      <c r="E40" s="193"/>
      <c r="F40" s="193"/>
      <c r="G40" s="194"/>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0" t="s">
        <v>22</v>
      </c>
      <c r="B41" s="201"/>
      <c r="C41" s="201"/>
      <c r="D41" s="201"/>
      <c r="E41" s="201"/>
      <c r="F41" s="202"/>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191" t="s">
        <v>23</v>
      </c>
      <c r="M43" s="191"/>
      <c r="N43" s="191"/>
      <c r="O43" s="191"/>
      <c r="P43" s="191"/>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7" t="s">
        <v>20</v>
      </c>
      <c r="B45" s="198"/>
      <c r="C45" s="199"/>
      <c r="D45" s="199"/>
      <c r="E45" s="199"/>
      <c r="F45" s="199"/>
      <c r="G45" s="199"/>
      <c r="H45" s="199"/>
      <c r="I45" s="199"/>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5" t="s">
        <v>19</v>
      </c>
      <c r="B46" s="196"/>
      <c r="C46" s="192"/>
      <c r="D46" s="193"/>
      <c r="E46" s="193"/>
      <c r="F46" s="193"/>
      <c r="G46" s="194"/>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0" t="s">
        <v>22</v>
      </c>
      <c r="B47" s="201"/>
      <c r="C47" s="201"/>
      <c r="D47" s="201"/>
      <c r="E47" s="201"/>
      <c r="F47" s="202"/>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191" t="s">
        <v>23</v>
      </c>
      <c r="M49" s="191"/>
      <c r="N49" s="191"/>
      <c r="O49" s="191"/>
      <c r="P49" s="191"/>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7" t="s">
        <v>20</v>
      </c>
      <c r="B51" s="198"/>
      <c r="C51" s="199"/>
      <c r="D51" s="199"/>
      <c r="E51" s="199"/>
      <c r="F51" s="199"/>
      <c r="G51" s="199"/>
      <c r="H51" s="199"/>
      <c r="I51" s="199"/>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5" t="s">
        <v>19</v>
      </c>
      <c r="B52" s="196"/>
      <c r="C52" s="192"/>
      <c r="D52" s="193"/>
      <c r="E52" s="193"/>
      <c r="F52" s="193"/>
      <c r="G52" s="194"/>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0" t="s">
        <v>22</v>
      </c>
      <c r="B53" s="201"/>
      <c r="C53" s="201"/>
      <c r="D53" s="201"/>
      <c r="E53" s="201"/>
      <c r="F53" s="202"/>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191" t="s">
        <v>23</v>
      </c>
      <c r="M55" s="191"/>
      <c r="N55" s="191"/>
      <c r="O55" s="191"/>
      <c r="P55" s="191"/>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7" t="s">
        <v>20</v>
      </c>
      <c r="B57" s="198"/>
      <c r="C57" s="199"/>
      <c r="D57" s="199"/>
      <c r="E57" s="199"/>
      <c r="F57" s="199"/>
      <c r="G57" s="199"/>
      <c r="H57" s="199"/>
      <c r="I57" s="199"/>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5" t="s">
        <v>19</v>
      </c>
      <c r="B58" s="196"/>
      <c r="C58" s="192"/>
      <c r="D58" s="193"/>
      <c r="E58" s="193"/>
      <c r="F58" s="193"/>
      <c r="G58" s="194"/>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0" t="s">
        <v>22</v>
      </c>
      <c r="B59" s="201"/>
      <c r="C59" s="201"/>
      <c r="D59" s="201"/>
      <c r="E59" s="201"/>
      <c r="F59" s="202"/>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191" t="s">
        <v>23</v>
      </c>
      <c r="M61" s="191"/>
      <c r="N61" s="191"/>
      <c r="O61" s="191"/>
      <c r="P61" s="191"/>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7" t="s">
        <v>20</v>
      </c>
      <c r="B63" s="198"/>
      <c r="C63" s="199"/>
      <c r="D63" s="199"/>
      <c r="E63" s="199"/>
      <c r="F63" s="199"/>
      <c r="G63" s="199"/>
      <c r="H63" s="199"/>
      <c r="I63" s="199"/>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5" t="s">
        <v>19</v>
      </c>
      <c r="B64" s="196"/>
      <c r="C64" s="192"/>
      <c r="D64" s="193"/>
      <c r="E64" s="193"/>
      <c r="F64" s="193"/>
      <c r="G64" s="194"/>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0" t="s">
        <v>22</v>
      </c>
      <c r="B65" s="201"/>
      <c r="C65" s="201"/>
      <c r="D65" s="201"/>
      <c r="E65" s="201"/>
      <c r="F65" s="202"/>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191" t="s">
        <v>23</v>
      </c>
      <c r="M67" s="191"/>
      <c r="N67" s="191"/>
      <c r="O67" s="191"/>
      <c r="P67" s="191"/>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A21" sqref="A21:D21"/>
    </sheetView>
  </sheetViews>
  <sheetFormatPr defaultRowHeight="12.75" x14ac:dyDescent="0.2"/>
  <cols>
    <col min="1" max="4" width="15" customWidth="1"/>
    <col min="5" max="8" width="7.28515625" customWidth="1"/>
  </cols>
  <sheetData>
    <row r="1" spans="1:8" ht="25.5" customHeight="1" x14ac:dyDescent="0.3">
      <c r="A1" s="205" t="s">
        <v>56</v>
      </c>
      <c r="B1" s="205"/>
      <c r="C1" s="205"/>
      <c r="D1" s="205"/>
      <c r="E1" s="205"/>
      <c r="F1" s="205"/>
      <c r="G1" s="205"/>
      <c r="H1" s="205"/>
    </row>
    <row r="2" spans="1:8" ht="15.75" x14ac:dyDescent="0.25">
      <c r="A2" s="146" t="s">
        <v>39</v>
      </c>
      <c r="B2" s="129" t="str">
        <f>Diario!B2</f>
        <v>Guitti Sanguinari</v>
      </c>
    </row>
    <row r="3" spans="1:8" ht="6.75" customHeight="1" x14ac:dyDescent="0.2"/>
    <row r="4" spans="1:8" s="128" customFormat="1" ht="18.75" thickBot="1" x14ac:dyDescent="0.3">
      <c r="A4" s="151" t="s">
        <v>40</v>
      </c>
      <c r="B4" s="140">
        <f>SUM(E7:E45)-SUM(F7:F45)</f>
        <v>43</v>
      </c>
      <c r="C4" s="151" t="s">
        <v>41</v>
      </c>
      <c r="D4" s="140">
        <f>SUM(G7:G45)-SUM(H7:H45)</f>
        <v>0</v>
      </c>
    </row>
    <row r="5" spans="1:8" ht="13.5" customHeight="1" thickTop="1" x14ac:dyDescent="0.2">
      <c r="E5" s="206" t="s">
        <v>42</v>
      </c>
      <c r="F5" s="207"/>
      <c r="G5" s="206" t="s">
        <v>45</v>
      </c>
      <c r="H5" s="207"/>
    </row>
    <row r="6" spans="1:8" ht="13.5" thickBot="1" x14ac:dyDescent="0.25">
      <c r="E6" s="130" t="s">
        <v>43</v>
      </c>
      <c r="F6" s="131" t="s">
        <v>44</v>
      </c>
      <c r="G6" s="130" t="s">
        <v>46</v>
      </c>
      <c r="H6" s="131" t="s">
        <v>47</v>
      </c>
    </row>
    <row r="7" spans="1:8" ht="17.25" thickTop="1" thickBot="1" x14ac:dyDescent="0.3">
      <c r="A7" s="208" t="s">
        <v>48</v>
      </c>
      <c r="B7" s="209"/>
      <c r="C7" s="209"/>
      <c r="D7" s="209"/>
      <c r="E7" s="136">
        <v>500</v>
      </c>
      <c r="F7" s="137"/>
      <c r="G7" s="136"/>
      <c r="H7" s="137"/>
    </row>
    <row r="8" spans="1:8" ht="15.75" x14ac:dyDescent="0.25">
      <c r="A8" s="210" t="s">
        <v>49</v>
      </c>
      <c r="B8" s="211"/>
      <c r="C8" s="211"/>
      <c r="D8" s="211"/>
      <c r="E8" s="147"/>
      <c r="F8" s="148"/>
      <c r="G8" s="147"/>
      <c r="H8" s="148"/>
    </row>
    <row r="9" spans="1:8" x14ac:dyDescent="0.2">
      <c r="A9" s="203" t="s">
        <v>73</v>
      </c>
      <c r="B9" s="204"/>
      <c r="C9" s="204"/>
      <c r="D9" s="204"/>
      <c r="E9" s="149"/>
      <c r="F9" s="150">
        <v>70</v>
      </c>
      <c r="G9" s="149"/>
      <c r="H9" s="150"/>
    </row>
    <row r="10" spans="1:8" x14ac:dyDescent="0.2">
      <c r="A10" s="203" t="s">
        <v>65</v>
      </c>
      <c r="B10" s="204"/>
      <c r="C10" s="204"/>
      <c r="D10" s="204"/>
      <c r="E10" s="149"/>
      <c r="F10" s="150">
        <v>60</v>
      </c>
      <c r="G10" s="149"/>
      <c r="H10" s="150"/>
    </row>
    <row r="11" spans="1:8" x14ac:dyDescent="0.2">
      <c r="A11" s="203" t="s">
        <v>65</v>
      </c>
      <c r="B11" s="204"/>
      <c r="C11" s="204"/>
      <c r="D11" s="204"/>
      <c r="E11" s="149"/>
      <c r="F11" s="150">
        <v>60</v>
      </c>
      <c r="G11" s="149"/>
      <c r="H11" s="150"/>
    </row>
    <row r="12" spans="1:8" x14ac:dyDescent="0.2">
      <c r="A12" s="203" t="s">
        <v>74</v>
      </c>
      <c r="B12" s="204"/>
      <c r="C12" s="204"/>
      <c r="D12" s="204"/>
      <c r="E12" s="149"/>
      <c r="F12" s="150">
        <f>25+40</f>
        <v>65</v>
      </c>
      <c r="G12" s="149"/>
      <c r="H12" s="150"/>
    </row>
    <row r="13" spans="1:8" x14ac:dyDescent="0.2">
      <c r="A13" s="203" t="s">
        <v>74</v>
      </c>
      <c r="B13" s="204"/>
      <c r="C13" s="204"/>
      <c r="D13" s="204"/>
      <c r="E13" s="149"/>
      <c r="F13" s="150">
        <f>25+40</f>
        <v>65</v>
      </c>
      <c r="G13" s="149"/>
      <c r="H13" s="150"/>
    </row>
    <row r="14" spans="1:8" x14ac:dyDescent="0.2">
      <c r="A14" s="203" t="s">
        <v>86</v>
      </c>
      <c r="B14" s="204"/>
      <c r="C14" s="204"/>
      <c r="D14" s="204"/>
      <c r="E14" s="149"/>
      <c r="F14" s="150">
        <v>50</v>
      </c>
      <c r="G14" s="149"/>
      <c r="H14" s="150"/>
    </row>
    <row r="15" spans="1:8" x14ac:dyDescent="0.2">
      <c r="A15" s="203" t="s">
        <v>86</v>
      </c>
      <c r="B15" s="204"/>
      <c r="C15" s="204"/>
      <c r="D15" s="204"/>
      <c r="E15" s="149"/>
      <c r="F15" s="150">
        <v>50</v>
      </c>
      <c r="G15" s="149"/>
      <c r="H15" s="150"/>
    </row>
    <row r="16" spans="1:8" x14ac:dyDescent="0.2">
      <c r="A16" s="203" t="s">
        <v>91</v>
      </c>
      <c r="B16" s="204"/>
      <c r="C16" s="204"/>
      <c r="D16" s="204"/>
      <c r="E16" s="149"/>
      <c r="F16" s="150">
        <v>25</v>
      </c>
      <c r="G16" s="149"/>
      <c r="H16" s="150"/>
    </row>
    <row r="17" spans="1:8" ht="13.5" thickBot="1" x14ac:dyDescent="0.25">
      <c r="A17" s="203" t="s">
        <v>89</v>
      </c>
      <c r="B17" s="212"/>
      <c r="C17" s="212"/>
      <c r="D17" s="213"/>
      <c r="E17" s="149"/>
      <c r="F17" s="150">
        <f>9+30+10</f>
        <v>49</v>
      </c>
      <c r="G17" s="149"/>
      <c r="H17" s="150"/>
    </row>
    <row r="18" spans="1:8" ht="15.75" x14ac:dyDescent="0.25">
      <c r="A18" s="210" t="s">
        <v>50</v>
      </c>
      <c r="B18" s="211"/>
      <c r="C18" s="211"/>
      <c r="D18" s="211"/>
      <c r="E18" s="132"/>
      <c r="F18" s="133"/>
      <c r="G18" s="132"/>
      <c r="H18" s="133"/>
    </row>
    <row r="19" spans="1:8" x14ac:dyDescent="0.2">
      <c r="A19" s="203" t="s">
        <v>96</v>
      </c>
      <c r="B19" s="204"/>
      <c r="C19" s="204"/>
      <c r="D19" s="204"/>
      <c r="E19" s="132"/>
      <c r="F19" s="133"/>
      <c r="G19" s="132">
        <v>5</v>
      </c>
      <c r="H19" s="133"/>
    </row>
    <row r="20" spans="1:8" x14ac:dyDescent="0.2">
      <c r="A20" s="203" t="s">
        <v>97</v>
      </c>
      <c r="B20" s="204"/>
      <c r="C20" s="204"/>
      <c r="D20" s="204"/>
      <c r="E20" s="132">
        <v>90</v>
      </c>
      <c r="F20" s="133"/>
      <c r="G20" s="132"/>
      <c r="H20" s="133">
        <v>5</v>
      </c>
    </row>
    <row r="21" spans="1:8" x14ac:dyDescent="0.2">
      <c r="A21" s="203" t="s">
        <v>98</v>
      </c>
      <c r="B21" s="204"/>
      <c r="C21" s="204"/>
      <c r="D21" s="204"/>
      <c r="E21" s="132"/>
      <c r="F21" s="133">
        <f>4*10</f>
        <v>40</v>
      </c>
      <c r="G21" s="132"/>
      <c r="H21" s="133"/>
    </row>
    <row r="22" spans="1:8" ht="13.5" thickBot="1" x14ac:dyDescent="0.25">
      <c r="A22" s="203" t="s">
        <v>99</v>
      </c>
      <c r="B22" s="204"/>
      <c r="C22" s="204"/>
      <c r="D22" s="204"/>
      <c r="E22" s="132"/>
      <c r="F22" s="133">
        <f>10+3</f>
        <v>13</v>
      </c>
      <c r="G22" s="132"/>
      <c r="H22" s="133"/>
    </row>
    <row r="23" spans="1:8" ht="15.75" x14ac:dyDescent="0.25">
      <c r="A23" s="210" t="s">
        <v>100</v>
      </c>
      <c r="B23" s="211"/>
      <c r="C23" s="211"/>
      <c r="D23" s="211"/>
      <c r="E23" s="132"/>
      <c r="F23" s="133"/>
      <c r="G23" s="132"/>
      <c r="H23" s="133"/>
    </row>
    <row r="24" spans="1:8" x14ac:dyDescent="0.2">
      <c r="A24" s="203" t="s">
        <v>96</v>
      </c>
      <c r="B24" s="204"/>
      <c r="C24" s="204"/>
      <c r="D24" s="204"/>
      <c r="E24" s="132"/>
      <c r="F24" s="133"/>
      <c r="G24" s="132"/>
      <c r="H24" s="133"/>
    </row>
    <row r="25" spans="1:8" x14ac:dyDescent="0.2">
      <c r="A25" s="203" t="s">
        <v>97</v>
      </c>
      <c r="B25" s="204"/>
      <c r="C25" s="204"/>
      <c r="D25" s="204"/>
      <c r="E25" s="132"/>
      <c r="F25" s="133"/>
      <c r="G25" s="132"/>
      <c r="H25" s="133"/>
    </row>
    <row r="26" spans="1:8" x14ac:dyDescent="0.2">
      <c r="A26" s="203"/>
      <c r="B26" s="204"/>
      <c r="C26" s="204"/>
      <c r="D26" s="204"/>
      <c r="E26" s="132"/>
      <c r="F26" s="133"/>
      <c r="G26" s="132"/>
      <c r="H26" s="133"/>
    </row>
    <row r="27" spans="1:8" x14ac:dyDescent="0.2">
      <c r="A27" s="203"/>
      <c r="B27" s="204"/>
      <c r="C27" s="204"/>
      <c r="D27" s="204"/>
      <c r="E27" s="132"/>
      <c r="F27" s="133"/>
      <c r="G27" s="132"/>
      <c r="H27" s="133"/>
    </row>
    <row r="28" spans="1:8" x14ac:dyDescent="0.2">
      <c r="A28" s="203"/>
      <c r="B28" s="204"/>
      <c r="C28" s="204"/>
      <c r="D28" s="204"/>
      <c r="E28" s="132"/>
      <c r="F28" s="133"/>
      <c r="G28" s="132"/>
      <c r="H28" s="133"/>
    </row>
    <row r="29" spans="1:8" x14ac:dyDescent="0.2">
      <c r="A29" s="203"/>
      <c r="B29" s="204"/>
      <c r="C29" s="204"/>
      <c r="D29" s="204"/>
      <c r="E29" s="132"/>
      <c r="F29" s="133"/>
      <c r="G29" s="132"/>
      <c r="H29" s="133"/>
    </row>
    <row r="30" spans="1:8" x14ac:dyDescent="0.2">
      <c r="A30" s="203"/>
      <c r="B30" s="204"/>
      <c r="C30" s="204"/>
      <c r="D30" s="204"/>
      <c r="E30" s="132"/>
      <c r="F30" s="133"/>
      <c r="G30" s="132"/>
      <c r="H30" s="133"/>
    </row>
    <row r="31" spans="1:8" x14ac:dyDescent="0.2">
      <c r="A31" s="203"/>
      <c r="B31" s="204"/>
      <c r="C31" s="204"/>
      <c r="D31" s="204"/>
      <c r="E31" s="132"/>
      <c r="F31" s="133"/>
      <c r="G31" s="132"/>
      <c r="H31" s="133"/>
    </row>
    <row r="32" spans="1:8" ht="13.5" thickBot="1" x14ac:dyDescent="0.25">
      <c r="A32" s="214"/>
      <c r="B32" s="215"/>
      <c r="C32" s="215"/>
      <c r="D32" s="215"/>
      <c r="E32" s="138"/>
      <c r="F32" s="139"/>
      <c r="G32" s="138"/>
      <c r="H32" s="139"/>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ht="13.5" thickBot="1" x14ac:dyDescent="0.25">
      <c r="E45" s="134"/>
      <c r="F45" s="135"/>
      <c r="G45" s="134"/>
      <c r="H45" s="135"/>
    </row>
    <row r="46" spans="5:8" ht="13.5" thickTop="1" x14ac:dyDescent="0.2"/>
  </sheetData>
  <mergeCells count="29">
    <mergeCell ref="A28:D28"/>
    <mergeCell ref="A29:D29"/>
    <mergeCell ref="A30:D30"/>
    <mergeCell ref="A31:D31"/>
    <mergeCell ref="A32:D32"/>
    <mergeCell ref="A23:D23"/>
    <mergeCell ref="A24:D24"/>
    <mergeCell ref="A25:D25"/>
    <mergeCell ref="A26:D26"/>
    <mergeCell ref="A27:D27"/>
    <mergeCell ref="A22:D22"/>
    <mergeCell ref="A11:D11"/>
    <mergeCell ref="A12:D12"/>
    <mergeCell ref="A13:D13"/>
    <mergeCell ref="A14:D14"/>
    <mergeCell ref="A15:D15"/>
    <mergeCell ref="A18:D18"/>
    <mergeCell ref="A19:D19"/>
    <mergeCell ref="A20:D20"/>
    <mergeCell ref="A21:D21"/>
    <mergeCell ref="A17:D17"/>
    <mergeCell ref="A16:D16"/>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2018-02-15T11:46:04Z</dcterms:modified>
</cp:coreProperties>
</file>