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CLOUD\Dropbox\GIOCHI\WARHAMMER\MORDHEIM\CAMPAGNA_2018\GIOCATORI\ANDREA_NOCI-MIDDENHEIM\"/>
    </mc:Choice>
  </mc:AlternateContent>
  <bookViews>
    <workbookView xWindow="0" yWindow="0" windowWidth="19200" windowHeight="1137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4" i="3"/>
  <c r="E2" i="2" l="1"/>
  <c r="W2" i="2" l="1"/>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<sst xmlns="http://schemas.openxmlformats.org/spreadsheetml/2006/main" count="394" uniqueCount="83">
  <si>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</si>
  <si>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</si>
  <si>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</si>
  <si>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</si>
  <si>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</si>
  <si>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</si>
  <si>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</si>
  <si>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</si>
  <si>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</si>
  <si>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</si>
  <si>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</si>
  <si>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</si>
  <si>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</si>
  <si>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</si>
  <si>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</si>
  <si>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</si>
  <si>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</si>
  <si>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</si>
  <si>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</si>
  <si>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</si>
  <si>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</si>
  <si>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</si>
  <si>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</si>
  <si>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</si>
  <si>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</si>
  <si>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</si>
  <si>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</si>
  <si>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</si>
  <si>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</si>
  <si>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</si>
  <si>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</si>
  <si>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</si>
  <si>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</si>
  <si>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</si>
  <si>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</si>
  <si>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</si>
  <si>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</si>
  <si>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</si>
  <si>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</si>
  <si>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</si>
  <si>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</si>
  <si>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</si>
  <si>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</si>
  <si>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</si>
  <si>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</si>
  <si>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</si>
  <si>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</si>
  <si>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</si>
  <si>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</si>
  <si>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</si>
  <si>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</si>
  <si>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</si>
  <si>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</si>
  <si>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</si>
  <si>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</si>
  <si>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</si>
  <si>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</si>
  <si>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Arco</t>
  </si>
  <si>
    <t>Pugnale</t>
  </si>
  <si>
    <t>Martello</t>
  </si>
  <si>
    <t>Leader</t>
  </si>
  <si>
    <t>x</t>
  </si>
  <si>
    <t>Sigfrid's Rabid Dogs</t>
  </si>
  <si>
    <t>Middenheim</t>
  </si>
  <si>
    <t>Sigfrid si ritrovò ad osservare i suoi compagni raccolti attorno a un fuoco in una delle solite notti di Mordheim. "Che accozzaglia di dannati" fu il suo primo pensiero. I tre cacciatori, vecchi e con una vista ormai in deterioramento, ma sempre abili e pronti a dare il loro apporto. Quei tre disgraziati soprannominati ironicamente "The Wolf Brothers" come il mitico reggimento: si vantano di averne fatto parte ma è chiaramente impossibile. Kai, il giovane fabbro dal coraggio superato solo dalla sua stupidità, che nel suo villaggio di origine era considerato essere una sorta di reincarnazione di Sigmar. Heinrich, che tutti dicono essere un bastardo del Conte Boris Todbringer: l'unica certezza è che sua madre era conosciuta come Bertha la Zozza a Middenheim. E poi quei due vecchi diavoli di Gottfired e Ulrich, ormai al suo fianco da decenni, gli unici di cui si può fidare. E infine proprio lui, Sigfris the Wolf-Eyed, considerato spesso ncodardo a Middenheim per l'tilizzo di armi da fuoco. "Che male c'è a sfruttare la propria abilità" è sempre stata la sua giustificazione. Gli sarebbe piaciuto poter chiamare la sua banda "I lupi di Ulric", "I Bianchi Artigli" o qualcosa del genere, ma sarebbe stato un insulto al dio, di cui è sempre stato un fervente seguace, e al suo sacro simbolo. No, lui e i suoi compagni erano solo cani, cani rabbiosi...</t>
  </si>
  <si>
    <t>Sigfrid Reichmann</t>
  </si>
  <si>
    <t>Capitano</t>
  </si>
  <si>
    <t>Spada</t>
  </si>
  <si>
    <t>Pistola da duello</t>
  </si>
  <si>
    <t>Gottfried Reichart</t>
  </si>
  <si>
    <t>Alabarda</t>
  </si>
  <si>
    <t>Ulrich Buchberger</t>
  </si>
  <si>
    <t>Bravo</t>
  </si>
  <si>
    <t>Gaglioffo</t>
  </si>
  <si>
    <t>Heinrich the Bastard</t>
  </si>
  <si>
    <t>Kai the Blacksmith</t>
  </si>
  <si>
    <t>The Wolf Brothers</t>
  </si>
  <si>
    <t>Spadaccini</t>
  </si>
  <si>
    <t>Tiratori</t>
  </si>
  <si>
    <t>Ulric's Huntsmen</t>
  </si>
  <si>
    <t>3x spadaccini</t>
  </si>
  <si>
    <t>3x tiratori</t>
  </si>
  <si>
    <t>pistola da duello (25), 8x spade (10 cad), 5x martello (3 cad), alabarda (10), 3x arco (10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</si>
</sst>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0"/>
      <name val="Times New Roman"/>
      <family val="1"/>
    </font>
    <font>
      <sz val="10"/>
      <name val="Arial"/>
      <family val="2"/>
    </font>
    <font>
      <b/>
      <sz val="1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29" fillId="0" borderId="0" xfId="0" applyFont="1" applyFill="1" applyBorder="1" applyAlignment="1">
      <alignment horizontal="left" vertical="center"/>
    </xf>
    <xf numFmtId="0" fontId="0" fillId="0" borderId="0" xfId="0" applyFill="1" applyBorder="1" applyAlignment="1">
      <alignment wrapText="1"/>
    </xf>
    <xf numFmtId="0" fontId="27" fillId="0" borderId="0" xfId="0" applyFont="1" applyFill="1" applyBorder="1" applyAlignment="1">
      <alignment horizontal="left" vertical="center"/>
    </xf>
    <xf numFmtId="0" fontId="37" fillId="0" borderId="0" xfId="0" applyFont="1" applyFill="1" applyBorder="1" applyAlignment="1" applyProtection="1">
      <alignment vertical="center" wrapText="1"/>
      <protection locked="0"/>
    </xf>
    <xf numFmtId="0" fontId="32" fillId="0" borderId="0" xfId="0" applyFont="1" applyFill="1" applyBorder="1" applyAlignment="1">
      <alignment horizontal="center" vertical="center" wrapText="1"/>
    </xf>
    <xf numFmtId="0" fontId="31" fillId="0" borderId="0" xfId="0" applyFont="1" applyFill="1" applyBorder="1" applyAlignment="1"/>
    <xf numFmtId="0" fontId="27" fillId="0" borderId="0" xfId="0" applyFont="1" applyFill="1" applyBorder="1" applyAlignment="1">
      <alignment horizontal="center" wrapText="1"/>
    </xf>
    <xf numFmtId="0" fontId="38"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workbookViewId="0">
      <selection activeCell="A7" sqref="A7:B7"/>
    </sheetView>
  </sheetViews>
  <sheetFormatPr defaultRowHeight="12.75"/>
  <cols>
    <col min="1" max="1" width="12.7109375" style="210" customWidth="1"/>
    <col min="2" max="2" width="76.42578125" style="210" customWidth="1"/>
    <col min="3" max="16384" width="9.140625" style="210"/>
  </cols>
  <sheetData>
    <row r="1" spans="1:33" ht="26.25" customHeight="1">
      <c r="A1" s="213" t="s">
        <v>54</v>
      </c>
      <c r="B1" s="213"/>
    </row>
    <row r="2" spans="1:33" ht="18">
      <c r="A2" s="214" t="s">
        <v>51</v>
      </c>
      <c r="B2" s="209" t="s">
        <v>62</v>
      </c>
    </row>
    <row r="3" spans="1:33" ht="5.25" customHeight="1">
      <c r="A3" s="214"/>
    </row>
    <row r="4" spans="1:33" ht="15.75">
      <c r="A4" s="214" t="s">
        <v>52</v>
      </c>
      <c r="B4" s="211" t="s">
        <v>63</v>
      </c>
    </row>
    <row r="6" spans="1:33" ht="15.75" customHeight="1">
      <c r="A6" s="215" t="s">
        <v>53</v>
      </c>
      <c r="B6" s="215"/>
    </row>
    <row r="7" spans="1:33" ht="233.25" customHeight="1">
      <c r="A7" s="216" t="s">
        <v>64</v>
      </c>
      <c r="B7" s="217"/>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row>
    <row r="8" spans="1:33">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row>
    <row r="9" spans="1:33">
      <c r="A9" s="2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row>
    <row r="10" spans="1:33">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row>
    <row r="11" spans="1:33">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row>
    <row r="12" spans="1:33">
      <c r="A12" s="21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row>
    <row r="13" spans="1:33">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row>
    <row r="14" spans="1:33">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opLeftCell="A16" workbookViewId="0">
      <selection activeCell="A60" sqref="A60"/>
    </sheetView>
  </sheetViews>
  <sheetFormatPr defaultColWidth="1.7109375" defaultRowHeight="10.5" customHeight="1"/>
  <cols>
    <col min="1" max="33" width="2.7109375" style="1" customWidth="1"/>
    <col min="34" max="16384" width="1.7109375" style="1"/>
  </cols>
  <sheetData>
    <row r="1" spans="1:32" ht="23.25">
      <c r="A1" s="151" t="s">
        <v>55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9.5" customHeight="1">
      <c r="A2" s="173" t="s">
        <v>25</v>
      </c>
      <c r="B2" s="174"/>
      <c r="C2" s="174"/>
      <c r="D2" s="174"/>
      <c r="E2" s="82" t="str">
        <f>Diario!B2</f>
        <v>Sigfrid's Rabid Dogs</v>
      </c>
      <c r="F2" s="82"/>
      <c r="G2" s="82"/>
      <c r="H2" s="82"/>
      <c r="I2" s="82"/>
      <c r="J2" s="82"/>
      <c r="K2" s="82"/>
      <c r="L2" s="82"/>
      <c r="M2" s="82"/>
      <c r="N2" s="82"/>
      <c r="O2" s="82"/>
      <c r="P2" s="82"/>
      <c r="Q2" s="83"/>
      <c r="R2" s="73"/>
      <c r="S2" s="175" t="s">
        <v>7</v>
      </c>
      <c r="T2" s="176"/>
      <c r="U2" s="176"/>
      <c r="V2" s="176"/>
      <c r="W2" s="80" t="str">
        <f>Diario!B4</f>
        <v>Middenheim</v>
      </c>
      <c r="X2" s="117"/>
      <c r="Y2" s="117"/>
      <c r="Z2" s="117"/>
      <c r="AA2" s="117"/>
      <c r="AB2" s="117"/>
      <c r="AC2" s="117"/>
      <c r="AD2" s="117"/>
      <c r="AE2" s="80"/>
      <c r="AF2" s="81"/>
    </row>
    <row r="3" spans="1:32" ht="10.5" customHeight="1" thickBot="1">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77" t="s">
        <v>30</v>
      </c>
      <c r="B4" s="178"/>
      <c r="C4" s="178"/>
      <c r="D4" s="178"/>
      <c r="E4" s="178"/>
      <c r="F4" s="178"/>
      <c r="G4" s="178"/>
      <c r="H4" s="178"/>
      <c r="I4" s="178"/>
      <c r="J4" s="178"/>
      <c r="K4" s="178"/>
      <c r="L4" s="179"/>
      <c r="M4" s="70"/>
      <c r="N4" s="180" t="s">
        <v>31</v>
      </c>
      <c r="O4" s="181"/>
      <c r="P4" s="181"/>
      <c r="Q4" s="181"/>
      <c r="R4" s="181"/>
      <c r="S4" s="181"/>
      <c r="T4" s="182"/>
      <c r="U4" s="70"/>
      <c r="V4" s="76" t="s">
        <v>34</v>
      </c>
      <c r="W4" s="77"/>
      <c r="X4" s="77"/>
      <c r="Y4" s="77"/>
      <c r="Z4" s="77"/>
      <c r="AA4" s="77"/>
      <c r="AB4" s="77"/>
      <c r="AC4" s="77"/>
      <c r="AD4" s="77"/>
      <c r="AE4" s="77"/>
      <c r="AF4" s="78"/>
    </row>
    <row r="5" spans="1:32" ht="10.5" customHeight="1">
      <c r="A5" s="183" t="s">
        <v>26</v>
      </c>
      <c r="B5" s="184"/>
      <c r="C5" s="184"/>
      <c r="D5" s="20">
        <f>SUM(Eroi!A18,Eroi!A29,Eroi!A40,Eroi!A51,Eroi!A62,Eroi!A73)</f>
        <v>5</v>
      </c>
      <c r="E5" s="184" t="s">
        <v>27</v>
      </c>
      <c r="F5" s="184"/>
      <c r="G5" s="184"/>
      <c r="H5" s="21">
        <f>SUM(Truppa!I4,Truppa!I10,Truppa!I16,Truppa!I22,Truppa!I28,Truppa!I34,Truppa!I40,Truppa!I46,Truppa!I52,Truppa!I58,Truppa!I64)</f>
        <v>6</v>
      </c>
      <c r="I5" s="185" t="s">
        <v>35</v>
      </c>
      <c r="J5" s="184"/>
      <c r="K5" s="184"/>
      <c r="L5" s="22">
        <f>SUM(Eroi!A20,Eroi!A31,Eroi!A42,Eroi!A53,Eroi!A64,Eroi!A75,Truppa!K7,Truppa!K13,Truppa!K19,Truppa!K25,Truppa!K31,Truppa!K37,Truppa!K43,Truppa!K49,Truppa!K55,Truppa!K61,Truppa!K67)</f>
        <v>0</v>
      </c>
      <c r="M5" s="4"/>
      <c r="N5" s="17" t="s">
        <v>32</v>
      </c>
      <c r="O5" s="18"/>
      <c r="P5" s="18"/>
      <c r="Q5" s="18"/>
      <c r="R5" s="18"/>
      <c r="S5" s="169">
        <f>Contabilità!B4</f>
        <v>0</v>
      </c>
      <c r="T5" s="170"/>
      <c r="U5" s="4"/>
      <c r="V5" s="127"/>
      <c r="W5" s="18"/>
      <c r="X5" s="18"/>
      <c r="Y5" s="18"/>
      <c r="Z5" s="18"/>
      <c r="AA5" s="18"/>
      <c r="AB5" s="18"/>
      <c r="AC5" s="18"/>
      <c r="AF5" s="16"/>
    </row>
    <row r="6" spans="1:32" ht="10.5" customHeight="1">
      <c r="A6" s="165" t="s">
        <v>28</v>
      </c>
      <c r="B6" s="166"/>
      <c r="C6" s="166"/>
      <c r="D6" s="166"/>
      <c r="E6" s="166"/>
      <c r="F6" s="166"/>
      <c r="G6" s="166"/>
      <c r="H6" s="166"/>
      <c r="I6" s="166"/>
      <c r="J6" s="166"/>
      <c r="K6" s="167">
        <f>SUM(Eroi!A19,Eroi!A30,Eroi!A41,Eroi!A52,Eroi!A63,Eroi!A74,Truppa!Q7,Truppa!Q13,Truppa!Q19,Truppa!Q25,Truppa!Q31,Truppa!Q37,Truppa!Q43,Truppa!Q49,Truppa!Q55,Truppa!Q61,Truppa!Q67)</f>
        <v>36</v>
      </c>
      <c r="L6" s="168"/>
      <c r="M6" s="4"/>
      <c r="N6" s="17" t="s">
        <v>33</v>
      </c>
      <c r="O6" s="18"/>
      <c r="P6" s="18"/>
      <c r="Q6" s="18"/>
      <c r="R6" s="18"/>
      <c r="S6" s="169">
        <f>Contabilità!D4</f>
        <v>0</v>
      </c>
      <c r="T6" s="170"/>
      <c r="U6" s="4"/>
      <c r="V6" s="17"/>
      <c r="W6" s="18"/>
      <c r="X6" s="18"/>
      <c r="Y6" s="18"/>
      <c r="Z6" s="18"/>
      <c r="AA6" s="18"/>
      <c r="AB6" s="18"/>
      <c r="AC6" s="18"/>
      <c r="AF6" s="16"/>
    </row>
    <row r="7" spans="1:32" ht="10.5" customHeight="1">
      <c r="A7" s="12" t="s">
        <v>29</v>
      </c>
      <c r="B7" s="11"/>
      <c r="C7" s="11"/>
      <c r="D7" s="11"/>
      <c r="E7" s="11"/>
      <c r="F7" s="10" t="s">
        <v>0</v>
      </c>
      <c r="G7" s="171">
        <f>D5+H5</f>
        <v>11</v>
      </c>
      <c r="H7" s="171"/>
      <c r="I7" s="11" t="s">
        <v>1</v>
      </c>
      <c r="J7" s="11" t="s">
        <v>2</v>
      </c>
      <c r="K7" s="171">
        <f>((D5+H5-L5)*5)+(L5*20)</f>
        <v>55</v>
      </c>
      <c r="L7" s="172"/>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63">
        <f>SUM(K6:L7)</f>
        <v>91</v>
      </c>
      <c r="L8" s="164"/>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2"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55" t="s">
        <v>8</v>
      </c>
      <c r="B12" s="156"/>
      <c r="C12" s="157" t="s">
        <v>65</v>
      </c>
      <c r="D12" s="158"/>
      <c r="E12" s="158"/>
      <c r="F12" s="158"/>
      <c r="G12" s="158"/>
      <c r="H12" s="158"/>
      <c r="I12" s="158"/>
      <c r="J12" s="52" t="s">
        <v>10</v>
      </c>
      <c r="K12" s="53"/>
      <c r="L12" s="53"/>
      <c r="M12" s="53"/>
      <c r="N12" s="53"/>
      <c r="O12" s="54"/>
      <c r="P12" s="119" t="s">
        <v>58</v>
      </c>
      <c r="Q12" s="56"/>
      <c r="R12" s="56"/>
      <c r="S12" s="56"/>
      <c r="T12" s="56"/>
      <c r="U12" s="52" t="s">
        <v>11</v>
      </c>
      <c r="V12" s="53"/>
      <c r="W12" s="53"/>
      <c r="X12" s="53"/>
      <c r="Y12" s="54"/>
      <c r="Z12" s="55"/>
      <c r="AA12" s="56"/>
      <c r="AB12" s="56"/>
      <c r="AC12" s="56"/>
      <c r="AD12" s="56"/>
      <c r="AE12" s="56"/>
      <c r="AF12" s="58"/>
    </row>
    <row r="13" spans="1:32" ht="9.75" customHeight="1">
      <c r="A13" s="159" t="s">
        <v>9</v>
      </c>
      <c r="B13" s="160"/>
      <c r="C13" s="152" t="s">
        <v>66</v>
      </c>
      <c r="D13" s="153"/>
      <c r="E13" s="153"/>
      <c r="F13" s="153"/>
      <c r="G13" s="154"/>
      <c r="H13" s="23" t="s">
        <v>36</v>
      </c>
      <c r="I13" s="42"/>
      <c r="J13" s="24" t="s">
        <v>67</v>
      </c>
      <c r="K13" s="25"/>
      <c r="L13" s="25"/>
      <c r="M13" s="25"/>
      <c r="N13" s="25"/>
      <c r="O13" s="25"/>
      <c r="P13" s="26"/>
      <c r="Q13" s="29"/>
      <c r="R13" s="29"/>
      <c r="S13" s="29"/>
      <c r="T13" s="29"/>
      <c r="U13" s="122" t="s">
        <v>60</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68</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c r="A15" s="61">
        <v>4</v>
      </c>
      <c r="B15" s="44">
        <v>4</v>
      </c>
      <c r="C15" s="44">
        <v>4</v>
      </c>
      <c r="D15" s="44">
        <v>4</v>
      </c>
      <c r="E15" s="44">
        <v>3</v>
      </c>
      <c r="F15" s="121">
        <v>1</v>
      </c>
      <c r="G15" s="44">
        <v>4</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c r="A17" s="64"/>
      <c r="B17" s="161" t="s">
        <v>18</v>
      </c>
      <c r="C17" s="162"/>
      <c r="D17" s="16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c r="W18" s="49"/>
      <c r="X18" s="49"/>
      <c r="Y18" s="40"/>
      <c r="Z18" s="49"/>
      <c r="AA18" s="49"/>
      <c r="AB18" s="49"/>
      <c r="AC18" s="40"/>
      <c r="AD18" s="49"/>
      <c r="AE18" s="49"/>
      <c r="AF18" s="75"/>
    </row>
    <row r="19" spans="1:32" ht="9.75" customHeight="1" thickBot="1">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55" t="s">
        <v>8</v>
      </c>
      <c r="B23" s="156"/>
      <c r="C23" s="157" t="s">
        <v>69</v>
      </c>
      <c r="D23" s="158"/>
      <c r="E23" s="158"/>
      <c r="F23" s="158"/>
      <c r="G23" s="158"/>
      <c r="H23" s="158"/>
      <c r="I23" s="158"/>
      <c r="J23" s="52" t="s">
        <v>10</v>
      </c>
      <c r="K23" s="53"/>
      <c r="L23" s="53"/>
      <c r="M23" s="53"/>
      <c r="N23" s="53"/>
      <c r="O23" s="54"/>
      <c r="P23" s="119" t="s">
        <v>58</v>
      </c>
      <c r="Q23" s="56"/>
      <c r="R23" s="56"/>
      <c r="S23" s="56"/>
      <c r="T23" s="57"/>
      <c r="U23" s="52" t="s">
        <v>11</v>
      </c>
      <c r="V23" s="53"/>
      <c r="W23" s="53"/>
      <c r="X23" s="53"/>
      <c r="Y23" s="54"/>
      <c r="Z23" s="55"/>
      <c r="AA23" s="56"/>
      <c r="AB23" s="56"/>
      <c r="AC23" s="56"/>
      <c r="AD23" s="56"/>
      <c r="AE23" s="56"/>
      <c r="AF23" s="58"/>
    </row>
    <row r="24" spans="1:32" ht="9.75" customHeight="1">
      <c r="A24" s="159" t="s">
        <v>9</v>
      </c>
      <c r="B24" s="160"/>
      <c r="C24" s="152" t="s">
        <v>72</v>
      </c>
      <c r="D24" s="153"/>
      <c r="E24" s="153"/>
      <c r="F24" s="153"/>
      <c r="G24" s="154"/>
      <c r="H24" s="23" t="s">
        <v>36</v>
      </c>
      <c r="I24" s="42"/>
      <c r="J24" s="24" t="s">
        <v>70</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4</v>
      </c>
      <c r="B26" s="121">
        <v>4</v>
      </c>
      <c r="C26" s="44">
        <v>3</v>
      </c>
      <c r="D26" s="44">
        <v>4</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61" t="s">
        <v>18</v>
      </c>
      <c r="C28" s="162"/>
      <c r="D28" s="16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61</v>
      </c>
      <c r="C29" s="40" t="s">
        <v>61</v>
      </c>
      <c r="D29" s="41" t="s">
        <v>61</v>
      </c>
      <c r="E29" s="40" t="s">
        <v>61</v>
      </c>
      <c r="F29" s="49" t="s">
        <v>61</v>
      </c>
      <c r="G29" s="40" t="s">
        <v>61</v>
      </c>
      <c r="H29" s="49" t="s">
        <v>61</v>
      </c>
      <c r="I29" s="40" t="s">
        <v>61</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55" t="s">
        <v>8</v>
      </c>
      <c r="B34" s="156"/>
      <c r="C34" s="157" t="s">
        <v>71</v>
      </c>
      <c r="D34" s="158"/>
      <c r="E34" s="158"/>
      <c r="F34" s="158"/>
      <c r="G34" s="158"/>
      <c r="H34" s="158"/>
      <c r="I34" s="158"/>
      <c r="J34" s="52" t="s">
        <v>10</v>
      </c>
      <c r="K34" s="53"/>
      <c r="L34" s="53"/>
      <c r="M34" s="53"/>
      <c r="N34" s="53"/>
      <c r="O34" s="54"/>
      <c r="P34" s="119" t="s">
        <v>58</v>
      </c>
      <c r="Q34" s="56"/>
      <c r="R34" s="56"/>
      <c r="S34" s="56"/>
      <c r="T34" s="57"/>
      <c r="U34" s="52" t="s">
        <v>11</v>
      </c>
      <c r="V34" s="53"/>
      <c r="W34" s="53"/>
      <c r="X34" s="53"/>
      <c r="Y34" s="54"/>
      <c r="Z34" s="55"/>
      <c r="AA34" s="56"/>
      <c r="AB34" s="56"/>
      <c r="AC34" s="56"/>
      <c r="AD34" s="56"/>
      <c r="AE34" s="56"/>
      <c r="AF34" s="58"/>
    </row>
    <row r="35" spans="1:32" ht="9.75" customHeight="1">
      <c r="A35" s="159" t="s">
        <v>9</v>
      </c>
      <c r="B35" s="160"/>
      <c r="C35" s="152" t="s">
        <v>72</v>
      </c>
      <c r="D35" s="153"/>
      <c r="E35" s="153"/>
      <c r="F35" s="153"/>
      <c r="G35" s="154"/>
      <c r="H35" s="23" t="s">
        <v>36</v>
      </c>
      <c r="I35" s="42"/>
      <c r="J35" s="24" t="s">
        <v>59</v>
      </c>
      <c r="K35" s="25"/>
      <c r="L35" s="25"/>
      <c r="M35" s="25"/>
      <c r="N35" s="25"/>
      <c r="O35" s="25"/>
      <c r="P35" s="26"/>
      <c r="Q35" s="29"/>
      <c r="R35" s="29"/>
      <c r="S35" s="29"/>
      <c r="T35" s="27"/>
      <c r="U35" s="122"/>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t="s">
        <v>59</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4</v>
      </c>
      <c r="B37" s="44">
        <v>4</v>
      </c>
      <c r="C37" s="44">
        <v>3</v>
      </c>
      <c r="D37" s="44">
        <v>4</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61" t="s">
        <v>18</v>
      </c>
      <c r="C39" s="162"/>
      <c r="D39" s="16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t="s">
        <v>61</v>
      </c>
      <c r="C40" s="40" t="s">
        <v>61</v>
      </c>
      <c r="D40" s="41" t="s">
        <v>61</v>
      </c>
      <c r="E40" s="40" t="s">
        <v>61</v>
      </c>
      <c r="F40" s="49" t="s">
        <v>61</v>
      </c>
      <c r="G40" s="40" t="s">
        <v>61</v>
      </c>
      <c r="H40" s="49" t="s">
        <v>61</v>
      </c>
      <c r="I40" s="40" t="s">
        <v>61</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55" t="s">
        <v>8</v>
      </c>
      <c r="B45" s="156"/>
      <c r="C45" s="157" t="s">
        <v>74</v>
      </c>
      <c r="D45" s="158"/>
      <c r="E45" s="158"/>
      <c r="F45" s="158"/>
      <c r="G45" s="158"/>
      <c r="H45" s="158"/>
      <c r="I45" s="158"/>
      <c r="J45" s="52" t="s">
        <v>10</v>
      </c>
      <c r="K45" s="53"/>
      <c r="L45" s="53"/>
      <c r="M45" s="53"/>
      <c r="N45" s="53"/>
      <c r="O45" s="54"/>
      <c r="P45" s="119" t="s">
        <v>58</v>
      </c>
      <c r="Q45" s="56"/>
      <c r="R45" s="56"/>
      <c r="S45" s="56"/>
      <c r="T45" s="57"/>
      <c r="U45" s="52" t="s">
        <v>11</v>
      </c>
      <c r="V45" s="53"/>
      <c r="W45" s="53"/>
      <c r="X45" s="53"/>
      <c r="Y45" s="54"/>
      <c r="Z45" s="55"/>
      <c r="AA45" s="56"/>
      <c r="AB45" s="56"/>
      <c r="AC45" s="56"/>
      <c r="AD45" s="56"/>
      <c r="AE45" s="56"/>
      <c r="AF45" s="58"/>
    </row>
    <row r="46" spans="1:32" ht="9.75" customHeight="1">
      <c r="A46" s="159" t="s">
        <v>9</v>
      </c>
      <c r="B46" s="160"/>
      <c r="C46" s="152" t="s">
        <v>73</v>
      </c>
      <c r="D46" s="153"/>
      <c r="E46" s="153"/>
      <c r="F46" s="153"/>
      <c r="G46" s="154"/>
      <c r="H46" s="23" t="s">
        <v>36</v>
      </c>
      <c r="I46" s="42"/>
      <c r="J46" s="24" t="s">
        <v>59</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t="s">
        <v>59</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c r="A48" s="61">
        <v>4</v>
      </c>
      <c r="B48" s="44">
        <v>2</v>
      </c>
      <c r="C48" s="44">
        <v>2</v>
      </c>
      <c r="D48" s="44">
        <v>3</v>
      </c>
      <c r="E48" s="44">
        <v>3</v>
      </c>
      <c r="F48" s="44">
        <v>1</v>
      </c>
      <c r="G48" s="44">
        <v>3</v>
      </c>
      <c r="H48" s="44">
        <v>1</v>
      </c>
      <c r="I48" s="44">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61" t="s">
        <v>18</v>
      </c>
      <c r="C50" s="162"/>
      <c r="D50" s="16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c r="A56" s="155" t="s">
        <v>8</v>
      </c>
      <c r="B56" s="156"/>
      <c r="C56" s="157" t="s">
        <v>75</v>
      </c>
      <c r="D56" s="158"/>
      <c r="E56" s="158"/>
      <c r="F56" s="158"/>
      <c r="G56" s="158"/>
      <c r="H56" s="158"/>
      <c r="I56" s="158"/>
      <c r="J56" s="52" t="s">
        <v>10</v>
      </c>
      <c r="K56" s="53"/>
      <c r="L56" s="53"/>
      <c r="M56" s="53"/>
      <c r="N56" s="53"/>
      <c r="O56" s="54"/>
      <c r="P56" s="119" t="s">
        <v>58</v>
      </c>
      <c r="Q56" s="56"/>
      <c r="R56" s="56"/>
      <c r="S56" s="56"/>
      <c r="T56" s="57"/>
      <c r="U56" s="52" t="s">
        <v>11</v>
      </c>
      <c r="V56" s="53"/>
      <c r="W56" s="53"/>
      <c r="X56" s="53"/>
      <c r="Y56" s="54"/>
      <c r="Z56" s="55"/>
      <c r="AA56" s="56"/>
      <c r="AB56" s="56"/>
      <c r="AC56" s="56"/>
      <c r="AD56" s="56"/>
      <c r="AE56" s="56"/>
      <c r="AF56" s="58"/>
    </row>
    <row r="57" spans="1:32" ht="9.75" customHeight="1">
      <c r="A57" s="159" t="s">
        <v>9</v>
      </c>
      <c r="B57" s="160"/>
      <c r="C57" s="152" t="s">
        <v>73</v>
      </c>
      <c r="D57" s="153"/>
      <c r="E57" s="153"/>
      <c r="F57" s="153"/>
      <c r="G57" s="154"/>
      <c r="H57" s="23" t="s">
        <v>36</v>
      </c>
      <c r="I57" s="42"/>
      <c r="J57" s="24" t="s">
        <v>59</v>
      </c>
      <c r="K57" s="25"/>
      <c r="L57" s="25"/>
      <c r="M57" s="25"/>
      <c r="N57" s="25"/>
      <c r="O57" s="25"/>
      <c r="P57" s="26"/>
      <c r="Q57" s="29"/>
      <c r="R57" s="29"/>
      <c r="S57" s="29"/>
      <c r="T57" s="27"/>
      <c r="U57" s="122"/>
      <c r="V57" s="28"/>
      <c r="W57" s="28"/>
      <c r="X57" s="28"/>
      <c r="Y57" s="28"/>
      <c r="Z57" s="29"/>
      <c r="AB57" s="29"/>
      <c r="AC57" s="29"/>
      <c r="AD57" s="29"/>
      <c r="AE57" s="29"/>
      <c r="AF57" s="59"/>
    </row>
    <row r="58" spans="1:32" ht="9.75" customHeight="1">
      <c r="A58" s="60" t="s">
        <v>4</v>
      </c>
      <c r="B58" s="43" t="s">
        <v>12</v>
      </c>
      <c r="C58" s="43" t="s">
        <v>13</v>
      </c>
      <c r="D58" s="43" t="s">
        <v>14</v>
      </c>
      <c r="E58" s="43" t="s">
        <v>15</v>
      </c>
      <c r="F58" s="43" t="s">
        <v>16</v>
      </c>
      <c r="G58" s="43" t="s">
        <v>5</v>
      </c>
      <c r="H58" s="43" t="s">
        <v>6</v>
      </c>
      <c r="I58" s="43" t="s">
        <v>17</v>
      </c>
      <c r="J58" s="30" t="s">
        <v>67</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c r="A59" s="61">
        <v>4</v>
      </c>
      <c r="B59" s="44">
        <v>2</v>
      </c>
      <c r="C59" s="44">
        <v>2</v>
      </c>
      <c r="D59" s="44">
        <v>3</v>
      </c>
      <c r="E59" s="44">
        <v>3</v>
      </c>
      <c r="F59" s="44">
        <v>1</v>
      </c>
      <c r="G59" s="44">
        <v>3</v>
      </c>
      <c r="H59" s="44">
        <v>1</v>
      </c>
      <c r="I59" s="44">
        <v>6</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c r="A61" s="64"/>
      <c r="B61" s="161" t="s">
        <v>18</v>
      </c>
      <c r="C61" s="162"/>
      <c r="D61" s="16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c r="A67" s="155" t="s">
        <v>8</v>
      </c>
      <c r="B67" s="156"/>
      <c r="C67" s="157"/>
      <c r="D67" s="158"/>
      <c r="E67" s="158"/>
      <c r="F67" s="158"/>
      <c r="G67" s="158"/>
      <c r="H67" s="158"/>
      <c r="I67" s="15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c r="A68" s="159" t="s">
        <v>9</v>
      </c>
      <c r="B68" s="160"/>
      <c r="C68" s="152"/>
      <c r="D68" s="153"/>
      <c r="E68" s="153"/>
      <c r="F68" s="153"/>
      <c r="G68" s="154"/>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c r="A72" s="64"/>
      <c r="B72" s="161" t="s">
        <v>18</v>
      </c>
      <c r="C72" s="162"/>
      <c r="D72" s="16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tabSelected="1" workbookViewId="0">
      <selection activeCell="J6" sqref="J6"/>
    </sheetView>
  </sheetViews>
  <sheetFormatPr defaultColWidth="12.28515625" defaultRowHeight="13.5" customHeight="1"/>
  <cols>
    <col min="1" max="32" width="2.7109375" style="1" customWidth="1"/>
    <col min="33" max="16384" width="12.28515625" style="1"/>
  </cols>
  <sheetData>
    <row r="1" spans="1:32" ht="15" customHeight="1">
      <c r="A1" s="142"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192" t="s">
        <v>20</v>
      </c>
      <c r="B3" s="193"/>
      <c r="C3" s="194" t="s">
        <v>76</v>
      </c>
      <c r="D3" s="194"/>
      <c r="E3" s="194"/>
      <c r="F3" s="194"/>
      <c r="G3" s="194"/>
      <c r="H3" s="194"/>
      <c r="I3" s="194"/>
      <c r="J3" s="87" t="s">
        <v>10</v>
      </c>
      <c r="K3" s="88"/>
      <c r="L3" s="88"/>
      <c r="M3" s="88"/>
      <c r="N3" s="89"/>
      <c r="O3" s="119" t="s">
        <v>58</v>
      </c>
      <c r="P3" s="91"/>
      <c r="Q3" s="91"/>
      <c r="R3" s="91"/>
      <c r="S3" s="92"/>
      <c r="T3" s="93"/>
      <c r="U3" s="87" t="s">
        <v>24</v>
      </c>
      <c r="V3" s="88"/>
      <c r="W3" s="88"/>
      <c r="X3" s="88"/>
      <c r="Y3" s="89"/>
      <c r="Z3" s="91"/>
      <c r="AA3" s="91"/>
      <c r="AB3" s="91"/>
      <c r="AC3" s="91"/>
      <c r="AD3" s="92"/>
      <c r="AE3" s="92"/>
      <c r="AF3" s="94"/>
    </row>
    <row r="4" spans="1:32" ht="12" customHeight="1">
      <c r="A4" s="190" t="s">
        <v>19</v>
      </c>
      <c r="B4" s="191"/>
      <c r="C4" s="187" t="s">
        <v>77</v>
      </c>
      <c r="D4" s="188"/>
      <c r="E4" s="188"/>
      <c r="F4" s="188"/>
      <c r="G4" s="189"/>
      <c r="H4" s="8" t="s">
        <v>21</v>
      </c>
      <c r="I4" s="19">
        <v>3</v>
      </c>
      <c r="J4" s="99" t="s">
        <v>67</v>
      </c>
      <c r="K4" s="84"/>
      <c r="L4" s="84"/>
      <c r="M4" s="84"/>
      <c r="N4" s="84"/>
      <c r="O4" s="85"/>
      <c r="P4" s="85"/>
      <c r="Q4" s="85"/>
      <c r="R4" s="85"/>
      <c r="S4" s="72"/>
      <c r="T4" s="86"/>
      <c r="U4" s="2"/>
      <c r="V4" s="84"/>
      <c r="W4" s="84"/>
      <c r="X4" s="85"/>
      <c r="Y4" s="85"/>
      <c r="Z4" s="85"/>
      <c r="AB4" s="85"/>
      <c r="AC4" s="85"/>
      <c r="AD4" s="72"/>
      <c r="AE4" s="72"/>
      <c r="AF4" s="95"/>
    </row>
    <row r="5" spans="1:32" ht="12" customHeight="1">
      <c r="A5" s="195" t="s">
        <v>22</v>
      </c>
      <c r="B5" s="196"/>
      <c r="C5" s="196"/>
      <c r="D5" s="196"/>
      <c r="E5" s="196"/>
      <c r="F5" s="197"/>
      <c r="G5" s="96">
        <v>0</v>
      </c>
      <c r="H5" s="9" t="s">
        <v>36</v>
      </c>
      <c r="I5" s="96"/>
      <c r="J5" s="120" t="s">
        <v>67</v>
      </c>
      <c r="K5" s="85"/>
      <c r="L5" s="85"/>
      <c r="M5" s="85"/>
      <c r="N5" s="85"/>
      <c r="O5" s="85"/>
      <c r="P5" s="85"/>
      <c r="Q5" s="85"/>
      <c r="R5" s="85"/>
      <c r="S5" s="72"/>
      <c r="T5" s="86"/>
      <c r="U5" s="2"/>
      <c r="V5" s="85"/>
      <c r="W5" s="85"/>
      <c r="X5" s="85"/>
      <c r="Y5" s="85"/>
      <c r="Z5" s="85"/>
      <c r="AA5" s="85"/>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c r="A7" s="113">
        <v>4</v>
      </c>
      <c r="B7" s="114">
        <v>4</v>
      </c>
      <c r="C7" s="114">
        <v>3</v>
      </c>
      <c r="D7" s="114">
        <v>3</v>
      </c>
      <c r="E7" s="114">
        <v>3</v>
      </c>
      <c r="F7" s="114">
        <v>1</v>
      </c>
      <c r="G7" s="114">
        <v>3</v>
      </c>
      <c r="H7" s="114">
        <v>1</v>
      </c>
      <c r="I7" s="114">
        <v>7</v>
      </c>
      <c r="J7" s="105"/>
      <c r="K7" s="106">
        <f>COUNTA(I5)*I4</f>
        <v>0</v>
      </c>
      <c r="L7" s="186" t="s">
        <v>23</v>
      </c>
      <c r="M7" s="186"/>
      <c r="N7" s="186"/>
      <c r="O7" s="186"/>
      <c r="P7" s="186"/>
      <c r="Q7" s="107">
        <f>(COUNTA(S7:AF7)+G5)*I4</f>
        <v>0</v>
      </c>
      <c r="R7" s="108"/>
      <c r="S7" s="109"/>
      <c r="T7" s="110"/>
      <c r="U7" s="111"/>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192" t="s">
        <v>20</v>
      </c>
      <c r="B9" s="193"/>
      <c r="C9" s="194" t="s">
        <v>79</v>
      </c>
      <c r="D9" s="194"/>
      <c r="E9" s="194"/>
      <c r="F9" s="194"/>
      <c r="G9" s="194"/>
      <c r="H9" s="194"/>
      <c r="I9" s="194"/>
      <c r="J9" s="87" t="s">
        <v>10</v>
      </c>
      <c r="K9" s="88"/>
      <c r="L9" s="88"/>
      <c r="M9" s="88"/>
      <c r="N9" s="89"/>
      <c r="O9" s="119" t="s">
        <v>58</v>
      </c>
      <c r="P9" s="91"/>
      <c r="Q9" s="91"/>
      <c r="R9" s="91"/>
      <c r="S9" s="92"/>
      <c r="T9" s="93"/>
      <c r="U9" s="87" t="s">
        <v>24</v>
      </c>
      <c r="V9" s="88"/>
      <c r="W9" s="88"/>
      <c r="X9" s="88"/>
      <c r="Y9" s="89"/>
      <c r="Z9" s="100"/>
      <c r="AA9" s="91"/>
      <c r="AB9" s="91"/>
      <c r="AC9" s="91"/>
      <c r="AD9" s="92"/>
      <c r="AE9" s="92"/>
      <c r="AF9" s="94"/>
    </row>
    <row r="10" spans="1:32" ht="12" customHeight="1">
      <c r="A10" s="190" t="s">
        <v>19</v>
      </c>
      <c r="B10" s="191"/>
      <c r="C10" s="187" t="s">
        <v>78</v>
      </c>
      <c r="D10" s="188"/>
      <c r="E10" s="188"/>
      <c r="F10" s="188"/>
      <c r="G10" s="189"/>
      <c r="H10" s="8" t="s">
        <v>21</v>
      </c>
      <c r="I10" s="19">
        <v>3</v>
      </c>
      <c r="J10" s="99" t="s">
        <v>57</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c r="A11" s="195" t="s">
        <v>22</v>
      </c>
      <c r="B11" s="196"/>
      <c r="C11" s="196"/>
      <c r="D11" s="196"/>
      <c r="E11" s="196"/>
      <c r="F11" s="197"/>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c r="A13" s="113">
        <v>4</v>
      </c>
      <c r="B13" s="114">
        <v>3</v>
      </c>
      <c r="C13" s="114">
        <v>3</v>
      </c>
      <c r="D13" s="114">
        <v>3</v>
      </c>
      <c r="E13" s="114">
        <v>3</v>
      </c>
      <c r="F13" s="114">
        <v>1</v>
      </c>
      <c r="G13" s="114">
        <v>3</v>
      </c>
      <c r="H13" s="114">
        <v>1</v>
      </c>
      <c r="I13" s="114">
        <v>7</v>
      </c>
      <c r="J13" s="105"/>
      <c r="K13" s="106">
        <f>COUNTA(I11)*I10</f>
        <v>0</v>
      </c>
      <c r="L13" s="186" t="s">
        <v>23</v>
      </c>
      <c r="M13" s="186"/>
      <c r="N13" s="186"/>
      <c r="O13" s="186"/>
      <c r="P13" s="186"/>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c r="A15" s="192" t="s">
        <v>20</v>
      </c>
      <c r="B15" s="193"/>
      <c r="C15" s="194"/>
      <c r="D15" s="194"/>
      <c r="E15" s="194"/>
      <c r="F15" s="194"/>
      <c r="G15" s="194"/>
      <c r="H15" s="194"/>
      <c r="I15" s="194"/>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c r="A16" s="190" t="s">
        <v>19</v>
      </c>
      <c r="B16" s="191"/>
      <c r="C16" s="187"/>
      <c r="D16" s="188"/>
      <c r="E16" s="188"/>
      <c r="F16" s="188"/>
      <c r="G16" s="189"/>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c r="A17" s="195" t="s">
        <v>22</v>
      </c>
      <c r="B17" s="196"/>
      <c r="C17" s="196"/>
      <c r="D17" s="196"/>
      <c r="E17" s="196"/>
      <c r="F17" s="197"/>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c r="A19" s="113"/>
      <c r="B19" s="114"/>
      <c r="C19" s="114"/>
      <c r="D19" s="114"/>
      <c r="E19" s="114"/>
      <c r="F19" s="114"/>
      <c r="G19" s="114"/>
      <c r="H19" s="114"/>
      <c r="I19" s="114"/>
      <c r="J19" s="105"/>
      <c r="K19" s="106">
        <f>COUNTA(I17)*I16</f>
        <v>0</v>
      </c>
      <c r="L19" s="186" t="s">
        <v>23</v>
      </c>
      <c r="M19" s="186"/>
      <c r="N19" s="186"/>
      <c r="O19" s="186"/>
      <c r="P19" s="186"/>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c r="A21" s="192" t="s">
        <v>20</v>
      </c>
      <c r="B21" s="193"/>
      <c r="C21" s="194"/>
      <c r="D21" s="194"/>
      <c r="E21" s="194"/>
      <c r="F21" s="194"/>
      <c r="G21" s="194"/>
      <c r="H21" s="194"/>
      <c r="I21" s="194"/>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c r="A22" s="190" t="s">
        <v>19</v>
      </c>
      <c r="B22" s="191"/>
      <c r="C22" s="187"/>
      <c r="D22" s="188"/>
      <c r="E22" s="188"/>
      <c r="F22" s="188"/>
      <c r="G22" s="18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c r="A23" s="195" t="s">
        <v>22</v>
      </c>
      <c r="B23" s="196"/>
      <c r="C23" s="196"/>
      <c r="D23" s="196"/>
      <c r="E23" s="196"/>
      <c r="F23" s="197"/>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c r="A25" s="113"/>
      <c r="B25" s="114"/>
      <c r="C25" s="114"/>
      <c r="D25" s="114"/>
      <c r="E25" s="126"/>
      <c r="F25" s="114"/>
      <c r="G25" s="114"/>
      <c r="H25" s="114"/>
      <c r="I25" s="114"/>
      <c r="J25" s="105"/>
      <c r="K25" s="106">
        <f>COUNTA(I23)*I22</f>
        <v>0</v>
      </c>
      <c r="L25" s="186" t="s">
        <v>23</v>
      </c>
      <c r="M25" s="186"/>
      <c r="N25" s="186"/>
      <c r="O25" s="186"/>
      <c r="P25" s="186"/>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c r="A27" s="192" t="s">
        <v>20</v>
      </c>
      <c r="B27" s="193"/>
      <c r="C27" s="194"/>
      <c r="D27" s="194"/>
      <c r="E27" s="194"/>
      <c r="F27" s="194"/>
      <c r="G27" s="194"/>
      <c r="H27" s="194"/>
      <c r="I27" s="194"/>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c r="A28" s="190" t="s">
        <v>19</v>
      </c>
      <c r="B28" s="191"/>
      <c r="C28" s="187"/>
      <c r="D28" s="188"/>
      <c r="E28" s="188"/>
      <c r="F28" s="188"/>
      <c r="G28" s="18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c r="A29" s="195" t="s">
        <v>22</v>
      </c>
      <c r="B29" s="196"/>
      <c r="C29" s="196"/>
      <c r="D29" s="196"/>
      <c r="E29" s="196"/>
      <c r="F29" s="197"/>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c r="A31" s="113"/>
      <c r="B31" s="114"/>
      <c r="C31" s="114"/>
      <c r="D31" s="114"/>
      <c r="E31" s="114"/>
      <c r="F31" s="114"/>
      <c r="G31" s="114"/>
      <c r="H31" s="114"/>
      <c r="I31" s="114"/>
      <c r="J31" s="105"/>
      <c r="K31" s="106">
        <f>COUNTA(I29)*I28</f>
        <v>0</v>
      </c>
      <c r="L31" s="186" t="s">
        <v>23</v>
      </c>
      <c r="M31" s="186"/>
      <c r="N31" s="186"/>
      <c r="O31" s="186"/>
      <c r="P31" s="186"/>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c r="A33" s="192" t="s">
        <v>20</v>
      </c>
      <c r="B33" s="193"/>
      <c r="C33" s="194"/>
      <c r="D33" s="194"/>
      <c r="E33" s="194"/>
      <c r="F33" s="194"/>
      <c r="G33" s="194"/>
      <c r="H33" s="194"/>
      <c r="I33" s="194"/>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c r="A34" s="190" t="s">
        <v>19</v>
      </c>
      <c r="B34" s="191"/>
      <c r="C34" s="187"/>
      <c r="D34" s="188"/>
      <c r="E34" s="188"/>
      <c r="F34" s="188"/>
      <c r="G34" s="18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c r="A35" s="195" t="s">
        <v>22</v>
      </c>
      <c r="B35" s="196"/>
      <c r="C35" s="196"/>
      <c r="D35" s="196"/>
      <c r="E35" s="196"/>
      <c r="F35" s="19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c r="A37" s="103"/>
      <c r="B37" s="104"/>
      <c r="C37" s="104"/>
      <c r="D37" s="104"/>
      <c r="E37" s="104"/>
      <c r="F37" s="104"/>
      <c r="G37" s="104"/>
      <c r="H37" s="104"/>
      <c r="I37" s="104"/>
      <c r="J37" s="105"/>
      <c r="K37" s="106">
        <f>COUNTA(I35)*I34</f>
        <v>0</v>
      </c>
      <c r="L37" s="186" t="s">
        <v>23</v>
      </c>
      <c r="M37" s="186"/>
      <c r="N37" s="186"/>
      <c r="O37" s="186"/>
      <c r="P37" s="186"/>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c r="A39" s="192" t="s">
        <v>20</v>
      </c>
      <c r="B39" s="193"/>
      <c r="C39" s="194"/>
      <c r="D39" s="194"/>
      <c r="E39" s="194"/>
      <c r="F39" s="194"/>
      <c r="G39" s="194"/>
      <c r="H39" s="194"/>
      <c r="I39" s="194"/>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c r="A40" s="190" t="s">
        <v>19</v>
      </c>
      <c r="B40" s="191"/>
      <c r="C40" s="187"/>
      <c r="D40" s="188"/>
      <c r="E40" s="188"/>
      <c r="F40" s="188"/>
      <c r="G40" s="18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c r="A41" s="195" t="s">
        <v>22</v>
      </c>
      <c r="B41" s="196"/>
      <c r="C41" s="196"/>
      <c r="D41" s="196"/>
      <c r="E41" s="196"/>
      <c r="F41" s="19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c r="A43" s="103"/>
      <c r="B43" s="104"/>
      <c r="C43" s="104"/>
      <c r="D43" s="104"/>
      <c r="E43" s="104"/>
      <c r="F43" s="104"/>
      <c r="G43" s="104"/>
      <c r="H43" s="104"/>
      <c r="I43" s="104"/>
      <c r="J43" s="105"/>
      <c r="K43" s="106">
        <f>COUNTA(I41)*I40</f>
        <v>0</v>
      </c>
      <c r="L43" s="186" t="s">
        <v>23</v>
      </c>
      <c r="M43" s="186"/>
      <c r="N43" s="186"/>
      <c r="O43" s="186"/>
      <c r="P43" s="186"/>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c r="A45" s="192" t="s">
        <v>20</v>
      </c>
      <c r="B45" s="193"/>
      <c r="C45" s="194"/>
      <c r="D45" s="194"/>
      <c r="E45" s="194"/>
      <c r="F45" s="194"/>
      <c r="G45" s="194"/>
      <c r="H45" s="194"/>
      <c r="I45" s="194"/>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c r="A46" s="190" t="s">
        <v>19</v>
      </c>
      <c r="B46" s="191"/>
      <c r="C46" s="187"/>
      <c r="D46" s="188"/>
      <c r="E46" s="188"/>
      <c r="F46" s="188"/>
      <c r="G46" s="18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c r="A47" s="195" t="s">
        <v>22</v>
      </c>
      <c r="B47" s="196"/>
      <c r="C47" s="196"/>
      <c r="D47" s="196"/>
      <c r="E47" s="196"/>
      <c r="F47" s="19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c r="A49" s="103"/>
      <c r="B49" s="104"/>
      <c r="C49" s="104"/>
      <c r="D49" s="104"/>
      <c r="E49" s="104"/>
      <c r="F49" s="104"/>
      <c r="G49" s="104"/>
      <c r="H49" s="104"/>
      <c r="I49" s="104"/>
      <c r="J49" s="105"/>
      <c r="K49" s="106">
        <f>COUNTA(I47)*I46</f>
        <v>0</v>
      </c>
      <c r="L49" s="186" t="s">
        <v>23</v>
      </c>
      <c r="M49" s="186"/>
      <c r="N49" s="186"/>
      <c r="O49" s="186"/>
      <c r="P49" s="186"/>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c r="A51" s="192" t="s">
        <v>20</v>
      </c>
      <c r="B51" s="193"/>
      <c r="C51" s="194"/>
      <c r="D51" s="194"/>
      <c r="E51" s="194"/>
      <c r="F51" s="194"/>
      <c r="G51" s="194"/>
      <c r="H51" s="194"/>
      <c r="I51" s="194"/>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c r="A52" s="190" t="s">
        <v>19</v>
      </c>
      <c r="B52" s="191"/>
      <c r="C52" s="187"/>
      <c r="D52" s="188"/>
      <c r="E52" s="188"/>
      <c r="F52" s="188"/>
      <c r="G52" s="18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c r="A53" s="195" t="s">
        <v>22</v>
      </c>
      <c r="B53" s="196"/>
      <c r="C53" s="196"/>
      <c r="D53" s="196"/>
      <c r="E53" s="196"/>
      <c r="F53" s="19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c r="A55" s="103"/>
      <c r="B55" s="104"/>
      <c r="C55" s="104"/>
      <c r="D55" s="104"/>
      <c r="E55" s="104"/>
      <c r="F55" s="104"/>
      <c r="G55" s="104"/>
      <c r="H55" s="104"/>
      <c r="I55" s="104"/>
      <c r="J55" s="105"/>
      <c r="K55" s="106">
        <f>COUNTA(I53)*I52</f>
        <v>0</v>
      </c>
      <c r="L55" s="186" t="s">
        <v>23</v>
      </c>
      <c r="M55" s="186"/>
      <c r="N55" s="186"/>
      <c r="O55" s="186"/>
      <c r="P55" s="186"/>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c r="A57" s="192" t="s">
        <v>20</v>
      </c>
      <c r="B57" s="193"/>
      <c r="C57" s="194"/>
      <c r="D57" s="194"/>
      <c r="E57" s="194"/>
      <c r="F57" s="194"/>
      <c r="G57" s="194"/>
      <c r="H57" s="194"/>
      <c r="I57" s="194"/>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c r="A58" s="190" t="s">
        <v>19</v>
      </c>
      <c r="B58" s="191"/>
      <c r="C58" s="187"/>
      <c r="D58" s="188"/>
      <c r="E58" s="188"/>
      <c r="F58" s="188"/>
      <c r="G58" s="18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c r="A59" s="195" t="s">
        <v>22</v>
      </c>
      <c r="B59" s="196"/>
      <c r="C59" s="196"/>
      <c r="D59" s="196"/>
      <c r="E59" s="196"/>
      <c r="F59" s="19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c r="A61" s="103"/>
      <c r="B61" s="104"/>
      <c r="C61" s="104"/>
      <c r="D61" s="104"/>
      <c r="E61" s="104"/>
      <c r="F61" s="104"/>
      <c r="G61" s="104"/>
      <c r="H61" s="104"/>
      <c r="I61" s="104"/>
      <c r="J61" s="105"/>
      <c r="K61" s="106">
        <f>COUNTA(I59)*I58</f>
        <v>0</v>
      </c>
      <c r="L61" s="186" t="s">
        <v>23</v>
      </c>
      <c r="M61" s="186"/>
      <c r="N61" s="186"/>
      <c r="O61" s="186"/>
      <c r="P61" s="186"/>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c r="A63" s="192" t="s">
        <v>20</v>
      </c>
      <c r="B63" s="193"/>
      <c r="C63" s="194"/>
      <c r="D63" s="194"/>
      <c r="E63" s="194"/>
      <c r="F63" s="194"/>
      <c r="G63" s="194"/>
      <c r="H63" s="194"/>
      <c r="I63" s="194"/>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c r="A64" s="190" t="s">
        <v>19</v>
      </c>
      <c r="B64" s="191"/>
      <c r="C64" s="187"/>
      <c r="D64" s="188"/>
      <c r="E64" s="188"/>
      <c r="F64" s="188"/>
      <c r="G64" s="18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c r="A65" s="195" t="s">
        <v>22</v>
      </c>
      <c r="B65" s="196"/>
      <c r="C65" s="196"/>
      <c r="D65" s="196"/>
      <c r="E65" s="196"/>
      <c r="F65" s="19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c r="A67" s="103"/>
      <c r="B67" s="104"/>
      <c r="C67" s="104"/>
      <c r="D67" s="104"/>
      <c r="E67" s="104"/>
      <c r="F67" s="104"/>
      <c r="G67" s="104"/>
      <c r="H67" s="104"/>
      <c r="I67" s="104"/>
      <c r="J67" s="105"/>
      <c r="K67" s="106">
        <f>COUNTA(I65)*I64</f>
        <v>0</v>
      </c>
      <c r="L67" s="186" t="s">
        <v>23</v>
      </c>
      <c r="M67" s="186"/>
      <c r="N67" s="186"/>
      <c r="O67" s="186"/>
      <c r="P67" s="186"/>
      <c r="Q67" s="107">
        <f>(COUNTA(S67:AF67)+G65)*I64</f>
        <v>0</v>
      </c>
      <c r="R67" s="108"/>
      <c r="S67" s="109"/>
      <c r="T67" s="110"/>
      <c r="U67" s="111"/>
      <c r="V67" s="112"/>
      <c r="W67" s="110"/>
      <c r="X67" s="112"/>
      <c r="Y67" s="112"/>
      <c r="Z67" s="112"/>
      <c r="AA67" s="110"/>
      <c r="AB67" s="112"/>
      <c r="AC67" s="112"/>
      <c r="AD67" s="112"/>
      <c r="AE67" s="112"/>
      <c r="AF67" s="115"/>
    </row>
    <row r="68" spans="1:32" ht="6"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workbookViewId="0">
      <selection activeCell="A20" sqref="A20:D20"/>
    </sheetView>
  </sheetViews>
  <sheetFormatPr defaultRowHeight="12.75"/>
  <cols>
    <col min="1" max="4" width="15" customWidth="1"/>
    <col min="5" max="8" width="7.28515625" customWidth="1"/>
  </cols>
  <sheetData>
    <row r="1" spans="1:8" ht="25.5" customHeight="1">
      <c r="A1" s="200" t="s">
        <v>56</v>
      </c>
      <c r="B1" s="200"/>
      <c r="C1" s="200"/>
      <c r="D1" s="200"/>
      <c r="E1" s="200"/>
      <c r="F1" s="200"/>
      <c r="G1" s="200"/>
      <c r="H1" s="200"/>
    </row>
    <row r="2" spans="1:8" ht="15.75">
      <c r="A2" s="143" t="s">
        <v>39</v>
      </c>
      <c r="B2" s="130" t="str">
        <f>Diario!B2</f>
        <v>Sigfrid's Rabid Dogs</v>
      </c>
    </row>
    <row r="3" spans="1:8" ht="6.75" customHeight="1"/>
    <row r="4" spans="1:8" s="129" customFormat="1" ht="18.75" thickBot="1">
      <c r="A4" s="150" t="s">
        <v>40</v>
      </c>
      <c r="B4" s="141">
        <f>SUM(E7:E49)-SUM(F7:F49)</f>
        <v>0</v>
      </c>
      <c r="C4" s="150" t="s">
        <v>41</v>
      </c>
      <c r="D4" s="141">
        <f>SUM(G7:G49)-SUM(H7:H49)</f>
        <v>0</v>
      </c>
    </row>
    <row r="5" spans="1:8" ht="13.5" customHeight="1" thickTop="1">
      <c r="E5" s="201" t="s">
        <v>42</v>
      </c>
      <c r="F5" s="202"/>
      <c r="G5" s="201" t="s">
        <v>45</v>
      </c>
      <c r="H5" s="202"/>
    </row>
    <row r="6" spans="1:8" ht="13.5" thickBot="1">
      <c r="E6" s="131" t="s">
        <v>43</v>
      </c>
      <c r="F6" s="132" t="s">
        <v>44</v>
      </c>
      <c r="G6" s="131" t="s">
        <v>46</v>
      </c>
      <c r="H6" s="132" t="s">
        <v>47</v>
      </c>
    </row>
    <row r="7" spans="1:8" ht="17.25" thickTop="1" thickBot="1">
      <c r="A7" s="203" t="s">
        <v>48</v>
      </c>
      <c r="B7" s="204"/>
      <c r="C7" s="204"/>
      <c r="D7" s="204"/>
      <c r="E7" s="137">
        <v>500</v>
      </c>
      <c r="F7" s="138"/>
      <c r="G7" s="137"/>
      <c r="H7" s="138"/>
    </row>
    <row r="8" spans="1:8" ht="15.75">
      <c r="A8" s="205" t="s">
        <v>49</v>
      </c>
      <c r="B8" s="206"/>
      <c r="C8" s="206"/>
      <c r="D8" s="206"/>
      <c r="E8" s="144"/>
      <c r="F8" s="145"/>
      <c r="G8" s="144"/>
      <c r="H8" s="145"/>
    </row>
    <row r="9" spans="1:8">
      <c r="A9" s="198" t="s">
        <v>66</v>
      </c>
      <c r="B9" s="199"/>
      <c r="C9" s="199"/>
      <c r="D9" s="199"/>
      <c r="E9" s="146"/>
      <c r="F9" s="147">
        <v>60</v>
      </c>
      <c r="G9" s="146"/>
      <c r="H9" s="147"/>
    </row>
    <row r="10" spans="1:8">
      <c r="A10" s="198" t="s">
        <v>72</v>
      </c>
      <c r="B10" s="199"/>
      <c r="C10" s="199"/>
      <c r="D10" s="199"/>
      <c r="E10" s="146"/>
      <c r="F10" s="147">
        <v>35</v>
      </c>
      <c r="G10" s="146"/>
      <c r="H10" s="147"/>
    </row>
    <row r="11" spans="1:8">
      <c r="A11" s="198" t="s">
        <v>72</v>
      </c>
      <c r="B11" s="199"/>
      <c r="C11" s="199"/>
      <c r="D11" s="199"/>
      <c r="E11" s="146"/>
      <c r="F11" s="147">
        <v>35</v>
      </c>
      <c r="G11" s="146"/>
      <c r="H11" s="147"/>
    </row>
    <row r="12" spans="1:8">
      <c r="A12" s="198" t="s">
        <v>73</v>
      </c>
      <c r="B12" s="199"/>
      <c r="C12" s="199"/>
      <c r="D12" s="199"/>
      <c r="E12" s="146"/>
      <c r="F12" s="147">
        <v>15</v>
      </c>
      <c r="G12" s="146"/>
      <c r="H12" s="147"/>
    </row>
    <row r="13" spans="1:8">
      <c r="A13" s="198" t="s">
        <v>73</v>
      </c>
      <c r="B13" s="199"/>
      <c r="C13" s="199"/>
      <c r="D13" s="199"/>
      <c r="E13" s="146"/>
      <c r="F13" s="147">
        <v>15</v>
      </c>
      <c r="G13" s="146"/>
      <c r="H13" s="147"/>
    </row>
    <row r="14" spans="1:8">
      <c r="A14" s="198" t="s">
        <v>80</v>
      </c>
      <c r="B14" s="199"/>
      <c r="C14" s="199"/>
      <c r="D14" s="199"/>
      <c r="E14" s="146"/>
      <c r="F14" s="147">
        <f>3*35</f>
        <v>105</v>
      </c>
      <c r="G14" s="146"/>
      <c r="H14" s="147"/>
    </row>
    <row r="15" spans="1:8">
      <c r="A15" s="198" t="s">
        <v>81</v>
      </c>
      <c r="B15" s="199"/>
      <c r="C15" s="199"/>
      <c r="D15" s="199"/>
      <c r="E15" s="146"/>
      <c r="F15" s="147">
        <f>3*25</f>
        <v>75</v>
      </c>
      <c r="G15" s="146"/>
      <c r="H15" s="147"/>
    </row>
    <row r="16" spans="1:8" ht="27" customHeight="1" thickBot="1">
      <c r="A16" s="207" t="s">
        <v>82</v>
      </c>
      <c r="B16" s="208"/>
      <c r="C16" s="208"/>
      <c r="D16" s="208"/>
      <c r="E16" s="148"/>
      <c r="F16" s="149">
        <f>25+8*10+5*3+10+3*10</f>
        <v>160</v>
      </c>
      <c r="G16" s="148"/>
      <c r="H16" s="149"/>
    </row>
    <row r="17" spans="1:8" ht="15.75">
      <c r="A17" s="205" t="s">
        <v>50</v>
      </c>
      <c r="B17" s="206"/>
      <c r="C17" s="206"/>
      <c r="D17" s="206"/>
      <c r="E17" s="133"/>
      <c r="F17" s="134"/>
      <c r="G17" s="133"/>
      <c r="H17" s="134"/>
    </row>
    <row r="18" spans="1:8">
      <c r="A18" s="198"/>
      <c r="B18" s="199"/>
      <c r="C18" s="199"/>
      <c r="D18" s="199"/>
      <c r="E18" s="133"/>
      <c r="F18" s="134"/>
      <c r="G18" s="133"/>
      <c r="H18" s="134"/>
    </row>
    <row r="19" spans="1:8">
      <c r="A19" s="198"/>
      <c r="B19" s="199"/>
      <c r="C19" s="199"/>
      <c r="D19" s="199"/>
      <c r="E19" s="133"/>
      <c r="F19" s="134"/>
      <c r="G19" s="133"/>
      <c r="H19" s="134"/>
    </row>
    <row r="20" spans="1:8">
      <c r="A20" s="198"/>
      <c r="B20" s="199"/>
      <c r="C20" s="199"/>
      <c r="D20" s="199"/>
      <c r="E20" s="133"/>
      <c r="F20" s="134"/>
      <c r="G20" s="133"/>
      <c r="H20" s="134"/>
    </row>
    <row r="21" spans="1:8">
      <c r="A21" s="198"/>
      <c r="B21" s="199"/>
      <c r="C21" s="199"/>
      <c r="D21" s="199"/>
      <c r="E21" s="133"/>
      <c r="F21" s="134"/>
      <c r="G21" s="133"/>
      <c r="H21" s="134"/>
    </row>
    <row r="22" spans="1:8">
      <c r="A22" s="198"/>
      <c r="B22" s="199"/>
      <c r="C22" s="199"/>
      <c r="D22" s="199"/>
      <c r="E22" s="133"/>
      <c r="F22" s="134"/>
      <c r="G22" s="133"/>
      <c r="H22" s="134"/>
    </row>
    <row r="23" spans="1:8">
      <c r="A23" s="198"/>
      <c r="B23" s="199"/>
      <c r="C23" s="199"/>
      <c r="D23" s="199"/>
      <c r="E23" s="133"/>
      <c r="F23" s="134"/>
      <c r="G23" s="133"/>
      <c r="H23" s="134"/>
    </row>
    <row r="24" spans="1:8">
      <c r="A24" s="198"/>
      <c r="B24" s="199"/>
      <c r="C24" s="199"/>
      <c r="D24" s="199"/>
      <c r="E24" s="133"/>
      <c r="F24" s="134"/>
      <c r="G24" s="133"/>
      <c r="H24" s="134"/>
    </row>
    <row r="25" spans="1:8">
      <c r="A25" s="198"/>
      <c r="B25" s="199"/>
      <c r="C25" s="199"/>
      <c r="D25" s="199"/>
      <c r="E25" s="133"/>
      <c r="F25" s="134"/>
      <c r="G25" s="133"/>
      <c r="H25" s="134"/>
    </row>
    <row r="26" spans="1:8" ht="13.5" thickBot="1">
      <c r="A26" s="207"/>
      <c r="B26" s="208"/>
      <c r="C26" s="208"/>
      <c r="D26" s="208"/>
      <c r="E26" s="139"/>
      <c r="F26" s="140"/>
      <c r="G26" s="139"/>
      <c r="H26" s="140"/>
    </row>
    <row r="27" spans="1:8">
      <c r="E27" s="133"/>
      <c r="F27" s="134"/>
      <c r="G27" s="133"/>
      <c r="H27" s="134"/>
    </row>
    <row r="28" spans="1:8">
      <c r="E28" s="133"/>
      <c r="F28" s="134"/>
      <c r="G28" s="133"/>
      <c r="H28" s="134"/>
    </row>
    <row r="29" spans="1:8">
      <c r="E29" s="133"/>
      <c r="F29" s="134"/>
      <c r="G29" s="133"/>
      <c r="H29" s="134"/>
    </row>
    <row r="30" spans="1:8">
      <c r="E30" s="133"/>
      <c r="F30" s="134"/>
      <c r="G30" s="133"/>
      <c r="H30" s="134"/>
    </row>
    <row r="31" spans="1:8">
      <c r="E31" s="133"/>
      <c r="F31" s="134"/>
      <c r="G31" s="133"/>
      <c r="H31" s="134"/>
    </row>
    <row r="32" spans="1:8">
      <c r="E32" s="133"/>
      <c r="F32" s="134"/>
      <c r="G32" s="133"/>
      <c r="H32" s="134"/>
    </row>
    <row r="33" spans="5:8">
      <c r="E33" s="133"/>
      <c r="F33" s="134"/>
      <c r="G33" s="133"/>
      <c r="H33" s="134"/>
    </row>
    <row r="34" spans="5:8">
      <c r="E34" s="133"/>
      <c r="F34" s="134"/>
      <c r="G34" s="133"/>
      <c r="H34" s="134"/>
    </row>
    <row r="35" spans="5:8">
      <c r="E35" s="133"/>
      <c r="F35" s="134"/>
      <c r="G35" s="133"/>
      <c r="H35" s="134"/>
    </row>
    <row r="36" spans="5:8">
      <c r="E36" s="133"/>
      <c r="F36" s="134"/>
      <c r="G36" s="133"/>
      <c r="H36" s="134"/>
    </row>
    <row r="37" spans="5:8">
      <c r="E37" s="133"/>
      <c r="F37" s="134"/>
      <c r="G37" s="133"/>
      <c r="H37" s="134"/>
    </row>
    <row r="38" spans="5:8">
      <c r="E38" s="133"/>
      <c r="F38" s="134"/>
      <c r="G38" s="133"/>
      <c r="H38" s="134"/>
    </row>
    <row r="39" spans="5:8">
      <c r="E39" s="133"/>
      <c r="F39" s="134"/>
      <c r="G39" s="133"/>
      <c r="H39" s="134"/>
    </row>
    <row r="40" spans="5:8">
      <c r="E40" s="133"/>
      <c r="F40" s="134"/>
      <c r="G40" s="133"/>
      <c r="H40" s="134"/>
    </row>
    <row r="41" spans="5:8">
      <c r="E41" s="133"/>
      <c r="F41" s="134"/>
      <c r="G41" s="133"/>
      <c r="H41" s="134"/>
    </row>
    <row r="42" spans="5:8">
      <c r="E42" s="133"/>
      <c r="F42" s="134"/>
      <c r="G42" s="133"/>
      <c r="H42" s="134"/>
    </row>
    <row r="43" spans="5:8">
      <c r="E43" s="133"/>
      <c r="F43" s="134"/>
      <c r="G43" s="133"/>
      <c r="H43" s="134"/>
    </row>
    <row r="44" spans="5:8">
      <c r="E44" s="133"/>
      <c r="F44" s="134"/>
      <c r="G44" s="133"/>
      <c r="H44" s="134"/>
    </row>
    <row r="45" spans="5:8">
      <c r="E45" s="133"/>
      <c r="F45" s="134"/>
      <c r="G45" s="133"/>
      <c r="H45" s="134"/>
    </row>
    <row r="46" spans="5:8">
      <c r="E46" s="133"/>
      <c r="F46" s="134"/>
      <c r="G46" s="133"/>
      <c r="H46" s="134"/>
    </row>
    <row r="47" spans="5:8">
      <c r="E47" s="133"/>
      <c r="F47" s="134"/>
      <c r="G47" s="133"/>
      <c r="H47" s="134"/>
    </row>
    <row r="48" spans="5:8">
      <c r="E48" s="133"/>
      <c r="F48" s="134"/>
      <c r="G48" s="133"/>
      <c r="H48" s="134"/>
    </row>
    <row r="49" spans="5:8" ht="13.5" thickBot="1">
      <c r="E49" s="135"/>
      <c r="F49" s="136"/>
      <c r="G49" s="135"/>
      <c r="H49" s="136"/>
    </row>
    <row r="50" spans="5:8" ht="13.5" thickTop="1"/>
  </sheetData>
  <mergeCells count="23">
    <mergeCell ref="A22:D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2018-02-10T17:28:06Z</dcterms:modified>
</cp:coreProperties>
</file>